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/>
  <bookViews>
    <workbookView xWindow="-15" yWindow="4005" windowWidth="20520" windowHeight="4065" tabRatio="834"/>
  </bookViews>
  <sheets>
    <sheet name="結果" sheetId="228" r:id="rId1"/>
  </sheets>
  <definedNames>
    <definedName name="_xlnm.Print_Area" localSheetId="0">結果!$A$1:$BO$322</definedName>
  </definedNames>
  <calcPr calcId="145621"/>
</workbook>
</file>

<file path=xl/calcChain.xml><?xml version="1.0" encoding="utf-8"?>
<calcChain xmlns="http://schemas.openxmlformats.org/spreadsheetml/2006/main">
  <c r="R250" i="228" l="1"/>
  <c r="Z250" i="228"/>
  <c r="R251" i="228"/>
  <c r="Z251" i="228"/>
  <c r="R253" i="228"/>
  <c r="Z253" i="228"/>
  <c r="R254" i="228"/>
  <c r="Z254" i="228"/>
  <c r="AF20" i="228" l="1"/>
  <c r="AF19" i="228"/>
  <c r="Y20" i="228"/>
  <c r="Y19" i="228"/>
  <c r="I20" i="228"/>
  <c r="I19" i="228"/>
  <c r="I16" i="228"/>
  <c r="I15" i="228"/>
  <c r="AQ7" i="228"/>
  <c r="AQ6" i="228"/>
  <c r="AO7" i="228"/>
  <c r="AO6" i="228"/>
  <c r="Z139" i="228" l="1"/>
  <c r="AQ11" i="228" s="1"/>
  <c r="Z138" i="228"/>
  <c r="AQ10" i="228" s="1"/>
  <c r="R139" i="228"/>
  <c r="AO11" i="228" s="1"/>
  <c r="R138" i="228"/>
  <c r="AO10" i="228" s="1"/>
  <c r="AQ20" i="228"/>
  <c r="AQ19" i="228"/>
  <c r="AQ16" i="228"/>
  <c r="X33" i="228"/>
  <c r="D11" i="228" s="1"/>
  <c r="X32" i="228"/>
  <c r="D10" i="228" s="1"/>
  <c r="X30" i="228"/>
  <c r="D7" i="228" s="1"/>
  <c r="X29" i="228"/>
  <c r="D6" i="228" s="1"/>
  <c r="P33" i="228"/>
  <c r="C11" i="228" s="1"/>
  <c r="P32" i="228"/>
  <c r="C10" i="228" s="1"/>
  <c r="P30" i="228"/>
  <c r="C7" i="228" s="1"/>
  <c r="P29" i="228"/>
  <c r="C6" i="228" s="1"/>
  <c r="AQ15" i="228"/>
  <c r="AO20" i="228"/>
  <c r="AO19" i="228"/>
  <c r="AO16" i="228"/>
  <c r="AO15" i="228"/>
  <c r="X62" i="228"/>
  <c r="P11" i="228" s="1"/>
  <c r="X61" i="228"/>
  <c r="P10" i="228" s="1"/>
  <c r="X59" i="228"/>
  <c r="P7" i="228" s="1"/>
  <c r="X58" i="228"/>
  <c r="P6" i="228" s="1"/>
  <c r="P62" i="228"/>
  <c r="I11" i="228" s="1"/>
  <c r="P61" i="228"/>
  <c r="I10" i="228" s="1"/>
  <c r="P59" i="228"/>
  <c r="I7" i="228" s="1"/>
  <c r="P58" i="228"/>
  <c r="I6" i="228" s="1"/>
  <c r="Z92" i="228"/>
  <c r="AF11" i="228" s="1"/>
  <c r="Z91" i="228"/>
  <c r="AF10" i="228" s="1"/>
  <c r="Z89" i="228"/>
  <c r="AF7" i="228" s="1"/>
  <c r="Z88" i="228"/>
  <c r="AF6" i="228" s="1"/>
  <c r="R92" i="228"/>
  <c r="Y11" i="228" s="1"/>
  <c r="R91" i="228"/>
  <c r="Y10" i="228" s="1"/>
  <c r="R89" i="228"/>
  <c r="Y7" i="228" s="1"/>
  <c r="R88" i="228"/>
  <c r="Y6" i="228" s="1"/>
  <c r="AR195" i="228"/>
  <c r="D20" i="228" s="1"/>
  <c r="AR194" i="228"/>
  <c r="D19" i="228" s="1"/>
  <c r="AR192" i="228"/>
  <c r="D16" i="228" s="1"/>
  <c r="AR191" i="228"/>
  <c r="D15" i="228" s="1"/>
  <c r="S298" i="228"/>
  <c r="BA20" i="228" s="1"/>
  <c r="S297" i="228"/>
  <c r="BA19" i="228" s="1"/>
  <c r="S295" i="228"/>
  <c r="BA16" i="228" s="1"/>
  <c r="S294" i="228"/>
  <c r="BA15" i="228" s="1"/>
  <c r="AR218" i="228"/>
  <c r="P20" i="228" s="1"/>
  <c r="AR217" i="228"/>
  <c r="P19" i="228" s="1"/>
  <c r="AR215" i="228"/>
  <c r="P16" i="228" s="1"/>
  <c r="AR214" i="228"/>
  <c r="P15" i="228" s="1"/>
  <c r="AQ195" i="228"/>
  <c r="C20" i="228" s="1"/>
  <c r="AQ194" i="228"/>
  <c r="C19" i="228" s="1"/>
  <c r="AQ192" i="228"/>
  <c r="C16" i="228" s="1"/>
  <c r="AQ191" i="228"/>
  <c r="C15" i="228" s="1"/>
  <c r="K298" i="228"/>
  <c r="AT20" i="228" s="1"/>
  <c r="K297" i="228"/>
  <c r="AT19" i="228" s="1"/>
  <c r="K295" i="228"/>
  <c r="AT16" i="228" s="1"/>
  <c r="K294" i="228"/>
  <c r="AT15" i="228" s="1"/>
  <c r="D82" i="228"/>
  <c r="D81" i="228"/>
  <c r="C82" i="228"/>
  <c r="C81" i="228"/>
  <c r="AQ236" i="228"/>
  <c r="AF16" i="228" s="1"/>
  <c r="AQ235" i="228"/>
  <c r="AF15" i="228" s="1"/>
  <c r="AP236" i="228"/>
  <c r="Y16" i="228" s="1"/>
  <c r="AP235" i="228"/>
  <c r="Y15" i="228" s="1"/>
  <c r="S177" i="228" l="1"/>
  <c r="Q177" i="228"/>
  <c r="R177" i="228" s="1"/>
  <c r="P177" i="228"/>
  <c r="O177" i="228"/>
  <c r="M177" i="228"/>
  <c r="N177" i="228" s="1"/>
  <c r="K177" i="228"/>
  <c r="I177" i="228"/>
  <c r="J177" i="228" s="1"/>
  <c r="H177" i="228"/>
  <c r="G177" i="228"/>
  <c r="E177" i="228"/>
  <c r="F177" i="228" s="1"/>
  <c r="S176" i="228"/>
  <c r="Q176" i="228"/>
  <c r="R176" i="228" s="1"/>
  <c r="P176" i="228"/>
  <c r="O176" i="228"/>
  <c r="M176" i="228"/>
  <c r="N176" i="228" s="1"/>
  <c r="K176" i="228"/>
  <c r="I176" i="228"/>
  <c r="J176" i="228" s="1"/>
  <c r="H176" i="228"/>
  <c r="G176" i="228"/>
  <c r="E176" i="228"/>
  <c r="F176" i="228" s="1"/>
  <c r="S175" i="228"/>
  <c r="Q175" i="228"/>
  <c r="R175" i="228" s="1"/>
  <c r="O175" i="228"/>
  <c r="M175" i="228"/>
  <c r="N175" i="228" s="1"/>
  <c r="K175" i="228"/>
  <c r="I175" i="228"/>
  <c r="J175" i="228" s="1"/>
  <c r="G175" i="228"/>
  <c r="E175" i="228"/>
  <c r="V174" i="228"/>
  <c r="T177" i="228" s="1"/>
  <c r="O174" i="228"/>
  <c r="M174" i="228"/>
  <c r="N174" i="228" s="1"/>
  <c r="L177" i="228" s="1"/>
  <c r="L174" i="228"/>
  <c r="K174" i="228"/>
  <c r="I174" i="228"/>
  <c r="J174" i="228" s="1"/>
  <c r="G174" i="228"/>
  <c r="E174" i="228"/>
  <c r="F174" i="228" s="1"/>
  <c r="V173" i="228"/>
  <c r="T176" i="228" s="1"/>
  <c r="O173" i="228"/>
  <c r="M173" i="228"/>
  <c r="N173" i="228" s="1"/>
  <c r="L176" i="228" s="1"/>
  <c r="L173" i="228"/>
  <c r="K173" i="228"/>
  <c r="I173" i="228"/>
  <c r="J173" i="228" s="1"/>
  <c r="G173" i="228"/>
  <c r="E173" i="228"/>
  <c r="F173" i="228" s="1"/>
  <c r="X172" i="228"/>
  <c r="T175" i="228" s="1"/>
  <c r="V172" i="228"/>
  <c r="O172" i="228"/>
  <c r="M172" i="228"/>
  <c r="N172" i="228" s="1"/>
  <c r="K172" i="228"/>
  <c r="I172" i="228"/>
  <c r="J172" i="228" s="1"/>
  <c r="G172" i="228"/>
  <c r="E172" i="228"/>
  <c r="V171" i="228"/>
  <c r="R171" i="228"/>
  <c r="P174" i="228" s="1"/>
  <c r="K171" i="228"/>
  <c r="I171" i="228"/>
  <c r="J171" i="228" s="1"/>
  <c r="H174" i="228" s="1"/>
  <c r="H171" i="228"/>
  <c r="G171" i="228"/>
  <c r="E171" i="228"/>
  <c r="F171" i="228" s="1"/>
  <c r="V170" i="228"/>
  <c r="R170" i="228"/>
  <c r="P173" i="228" s="1"/>
  <c r="K170" i="228"/>
  <c r="I170" i="228"/>
  <c r="J170" i="228" s="1"/>
  <c r="H173" i="228" s="1"/>
  <c r="H170" i="228"/>
  <c r="G170" i="228"/>
  <c r="E170" i="228"/>
  <c r="F170" i="228" s="1"/>
  <c r="X169" i="228"/>
  <c r="P175" i="228" s="1"/>
  <c r="V169" i="228"/>
  <c r="T169" i="228"/>
  <c r="P172" i="228" s="1"/>
  <c r="R169" i="228"/>
  <c r="K169" i="228"/>
  <c r="I169" i="228"/>
  <c r="J169" i="228" s="1"/>
  <c r="G169" i="228"/>
  <c r="E169" i="228"/>
  <c r="V168" i="228"/>
  <c r="R168" i="228"/>
  <c r="N168" i="228"/>
  <c r="L171" i="228" s="1"/>
  <c r="G168" i="228"/>
  <c r="E168" i="228"/>
  <c r="F168" i="228" s="1"/>
  <c r="V167" i="228"/>
  <c r="R167" i="228"/>
  <c r="N167" i="228"/>
  <c r="L170" i="228" s="1"/>
  <c r="G167" i="228"/>
  <c r="E167" i="228"/>
  <c r="F167" i="228" s="1"/>
  <c r="X166" i="228"/>
  <c r="L175" i="228" s="1"/>
  <c r="V166" i="228"/>
  <c r="T166" i="228"/>
  <c r="L172" i="228" s="1"/>
  <c r="R166" i="228"/>
  <c r="P166" i="228"/>
  <c r="L169" i="228" s="1"/>
  <c r="N166" i="228"/>
  <c r="G166" i="228"/>
  <c r="E166" i="228"/>
  <c r="V165" i="228"/>
  <c r="R165" i="228"/>
  <c r="N165" i="228"/>
  <c r="J165" i="228"/>
  <c r="H168" i="228" s="1"/>
  <c r="AJ164" i="228"/>
  <c r="AI164" i="228"/>
  <c r="AG164" i="228"/>
  <c r="AF164" i="228"/>
  <c r="V164" i="228"/>
  <c r="R164" i="228"/>
  <c r="N164" i="228"/>
  <c r="J164" i="228"/>
  <c r="H167" i="228" s="1"/>
  <c r="X163" i="228"/>
  <c r="H175" i="228" s="1"/>
  <c r="V163" i="228"/>
  <c r="T163" i="228"/>
  <c r="H172" i="228" s="1"/>
  <c r="R163" i="228"/>
  <c r="P163" i="228"/>
  <c r="H169" i="228" s="1"/>
  <c r="N163" i="228"/>
  <c r="L163" i="228"/>
  <c r="H166" i="228" s="1"/>
  <c r="J163" i="228"/>
  <c r="Q162" i="228"/>
  <c r="M162" i="228"/>
  <c r="I162" i="228"/>
  <c r="E162" i="228"/>
  <c r="Q161" i="228"/>
  <c r="M161" i="228"/>
  <c r="I161" i="228"/>
  <c r="E161" i="228"/>
  <c r="S159" i="228"/>
  <c r="Q159" i="228"/>
  <c r="R159" i="228" s="1"/>
  <c r="P159" i="228"/>
  <c r="O159" i="228"/>
  <c r="M159" i="228"/>
  <c r="N159" i="228" s="1"/>
  <c r="K159" i="228"/>
  <c r="I159" i="228"/>
  <c r="J159" i="228" s="1"/>
  <c r="H159" i="228"/>
  <c r="G159" i="228"/>
  <c r="E159" i="228"/>
  <c r="F159" i="228" s="1"/>
  <c r="S158" i="228"/>
  <c r="Q158" i="228"/>
  <c r="R158" i="228" s="1"/>
  <c r="P158" i="228"/>
  <c r="O158" i="228"/>
  <c r="M158" i="228"/>
  <c r="N158" i="228" s="1"/>
  <c r="K158" i="228"/>
  <c r="I158" i="228"/>
  <c r="J158" i="228" s="1"/>
  <c r="H158" i="228"/>
  <c r="G158" i="228"/>
  <c r="E158" i="228"/>
  <c r="F158" i="228" s="1"/>
  <c r="S157" i="228"/>
  <c r="Q157" i="228"/>
  <c r="R157" i="228" s="1"/>
  <c r="O157" i="228"/>
  <c r="M157" i="228"/>
  <c r="N157" i="228" s="1"/>
  <c r="K157" i="228"/>
  <c r="I157" i="228"/>
  <c r="J157" i="228" s="1"/>
  <c r="G157" i="228"/>
  <c r="E157" i="228"/>
  <c r="V156" i="228"/>
  <c r="T159" i="228" s="1"/>
  <c r="O156" i="228"/>
  <c r="M156" i="228"/>
  <c r="N156" i="228" s="1"/>
  <c r="L159" i="228" s="1"/>
  <c r="L156" i="228"/>
  <c r="K156" i="228"/>
  <c r="I156" i="228"/>
  <c r="J156" i="228" s="1"/>
  <c r="G156" i="228"/>
  <c r="E156" i="228"/>
  <c r="F156" i="228" s="1"/>
  <c r="V155" i="228"/>
  <c r="T158" i="228" s="1"/>
  <c r="O155" i="228"/>
  <c r="M155" i="228"/>
  <c r="N155" i="228" s="1"/>
  <c r="L158" i="228" s="1"/>
  <c r="L155" i="228"/>
  <c r="K155" i="228"/>
  <c r="I155" i="228"/>
  <c r="J155" i="228" s="1"/>
  <c r="G155" i="228"/>
  <c r="E155" i="228"/>
  <c r="F155" i="228" s="1"/>
  <c r="X154" i="228"/>
  <c r="T157" i="228" s="1"/>
  <c r="V154" i="228"/>
  <c r="O154" i="228"/>
  <c r="M154" i="228"/>
  <c r="N154" i="228" s="1"/>
  <c r="K154" i="228"/>
  <c r="I154" i="228"/>
  <c r="J154" i="228" s="1"/>
  <c r="G154" i="228"/>
  <c r="E154" i="228"/>
  <c r="V153" i="228"/>
  <c r="R153" i="228"/>
  <c r="P156" i="228" s="1"/>
  <c r="K153" i="228"/>
  <c r="I153" i="228"/>
  <c r="J153" i="228" s="1"/>
  <c r="H156" i="228" s="1"/>
  <c r="H153" i="228"/>
  <c r="G153" i="228"/>
  <c r="E153" i="228"/>
  <c r="F153" i="228" s="1"/>
  <c r="V152" i="228"/>
  <c r="R152" i="228"/>
  <c r="P155" i="228" s="1"/>
  <c r="K152" i="228"/>
  <c r="I152" i="228"/>
  <c r="J152" i="228" s="1"/>
  <c r="H155" i="228" s="1"/>
  <c r="H152" i="228"/>
  <c r="G152" i="228"/>
  <c r="E152" i="228"/>
  <c r="F152" i="228" s="1"/>
  <c r="X151" i="228"/>
  <c r="P157" i="228" s="1"/>
  <c r="V151" i="228"/>
  <c r="T151" i="228"/>
  <c r="P154" i="228" s="1"/>
  <c r="R151" i="228"/>
  <c r="K151" i="228"/>
  <c r="I151" i="228"/>
  <c r="J151" i="228" s="1"/>
  <c r="G151" i="228"/>
  <c r="E151" i="228"/>
  <c r="F151" i="228" s="1"/>
  <c r="V150" i="228"/>
  <c r="R150" i="228"/>
  <c r="N150" i="228"/>
  <c r="L153" i="228" s="1"/>
  <c r="G150" i="228"/>
  <c r="E150" i="228"/>
  <c r="F150" i="228" s="1"/>
  <c r="V149" i="228"/>
  <c r="R149" i="228"/>
  <c r="N149" i="228"/>
  <c r="L152" i="228" s="1"/>
  <c r="G149" i="228"/>
  <c r="E149" i="228"/>
  <c r="F149" i="228" s="1"/>
  <c r="X148" i="228"/>
  <c r="L157" i="228" s="1"/>
  <c r="V148" i="228"/>
  <c r="T148" i="228"/>
  <c r="L154" i="228" s="1"/>
  <c r="R148" i="228"/>
  <c r="P148" i="228"/>
  <c r="L151" i="228" s="1"/>
  <c r="N148" i="228"/>
  <c r="G148" i="228"/>
  <c r="E148" i="228"/>
  <c r="V147" i="228"/>
  <c r="R147" i="228"/>
  <c r="N147" i="228"/>
  <c r="J147" i="228"/>
  <c r="H150" i="228" s="1"/>
  <c r="AJ146" i="228"/>
  <c r="AI146" i="228"/>
  <c r="AG146" i="228"/>
  <c r="AF146" i="228"/>
  <c r="V146" i="228"/>
  <c r="R146" i="228"/>
  <c r="N146" i="228"/>
  <c r="J146" i="228"/>
  <c r="H149" i="228" s="1"/>
  <c r="X145" i="228"/>
  <c r="H157" i="228" s="1"/>
  <c r="V145" i="228"/>
  <c r="T145" i="228"/>
  <c r="H154" i="228" s="1"/>
  <c r="R145" i="228"/>
  <c r="P145" i="228"/>
  <c r="H151" i="228" s="1"/>
  <c r="N145" i="228"/>
  <c r="L145" i="228"/>
  <c r="H148" i="228" s="1"/>
  <c r="J145" i="228"/>
  <c r="U144" i="228"/>
  <c r="Q144" i="228"/>
  <c r="M144" i="228"/>
  <c r="I144" i="228"/>
  <c r="E144" i="228"/>
  <c r="U143" i="228"/>
  <c r="Q143" i="228"/>
  <c r="M143" i="228"/>
  <c r="I143" i="228"/>
  <c r="E143" i="228"/>
  <c r="W224" i="228"/>
  <c r="U224" i="228"/>
  <c r="V224" i="228" s="1"/>
  <c r="S224" i="228"/>
  <c r="Q224" i="228"/>
  <c r="R224" i="228" s="1"/>
  <c r="P224" i="228"/>
  <c r="O224" i="228"/>
  <c r="M224" i="228"/>
  <c r="N224" i="228" s="1"/>
  <c r="K224" i="228"/>
  <c r="I224" i="228"/>
  <c r="J224" i="228" s="1"/>
  <c r="H224" i="228"/>
  <c r="G224" i="228"/>
  <c r="E224" i="228"/>
  <c r="F224" i="228" s="1"/>
  <c r="W223" i="228"/>
  <c r="U223" i="228"/>
  <c r="V223" i="228" s="1"/>
  <c r="S223" i="228"/>
  <c r="Q223" i="228"/>
  <c r="R223" i="228" s="1"/>
  <c r="P223" i="228"/>
  <c r="O223" i="228"/>
  <c r="M223" i="228"/>
  <c r="N223" i="228" s="1"/>
  <c r="K223" i="228"/>
  <c r="I223" i="228"/>
  <c r="J223" i="228" s="1"/>
  <c r="H223" i="228"/>
  <c r="G223" i="228"/>
  <c r="E223" i="228"/>
  <c r="F223" i="228" s="1"/>
  <c r="W222" i="228"/>
  <c r="U222" i="228"/>
  <c r="V222" i="228" s="1"/>
  <c r="S222" i="228"/>
  <c r="Q222" i="228"/>
  <c r="R222" i="228" s="1"/>
  <c r="O222" i="228"/>
  <c r="M222" i="228"/>
  <c r="N222" i="228" s="1"/>
  <c r="K222" i="228"/>
  <c r="I222" i="228"/>
  <c r="J222" i="228" s="1"/>
  <c r="G222" i="228"/>
  <c r="E222" i="228"/>
  <c r="Z221" i="228"/>
  <c r="S221" i="228"/>
  <c r="Q221" i="228"/>
  <c r="R221" i="228" s="1"/>
  <c r="O221" i="228"/>
  <c r="M221" i="228"/>
  <c r="N221" i="228" s="1"/>
  <c r="K221" i="228"/>
  <c r="I221" i="228"/>
  <c r="J221" i="228" s="1"/>
  <c r="G221" i="228"/>
  <c r="E221" i="228"/>
  <c r="F221" i="228" s="1"/>
  <c r="Z220" i="228"/>
  <c r="S220" i="228"/>
  <c r="Q220" i="228"/>
  <c r="R220" i="228" s="1"/>
  <c r="O220" i="228"/>
  <c r="M220" i="228"/>
  <c r="N220" i="228" s="1"/>
  <c r="K220" i="228"/>
  <c r="I220" i="228"/>
  <c r="J220" i="228" s="1"/>
  <c r="G220" i="228"/>
  <c r="E220" i="228"/>
  <c r="F220" i="228" s="1"/>
  <c r="AB219" i="228"/>
  <c r="X222" i="228" s="1"/>
  <c r="Z219" i="228"/>
  <c r="S219" i="228"/>
  <c r="Q219" i="228"/>
  <c r="R219" i="228" s="1"/>
  <c r="O219" i="228"/>
  <c r="M219" i="228"/>
  <c r="N219" i="228" s="1"/>
  <c r="K219" i="228"/>
  <c r="I219" i="228"/>
  <c r="J219" i="228" s="1"/>
  <c r="G219" i="228"/>
  <c r="E219" i="228"/>
  <c r="Z218" i="228"/>
  <c r="X224" i="228" s="1"/>
  <c r="V218" i="228"/>
  <c r="T224" i="228" s="1"/>
  <c r="O218" i="228"/>
  <c r="M218" i="228"/>
  <c r="N218" i="228" s="1"/>
  <c r="L224" i="228" s="1"/>
  <c r="L218" i="228"/>
  <c r="K218" i="228"/>
  <c r="I218" i="228"/>
  <c r="J218" i="228" s="1"/>
  <c r="G218" i="228"/>
  <c r="E218" i="228"/>
  <c r="F218" i="228" s="1"/>
  <c r="Z217" i="228"/>
  <c r="X223" i="228" s="1"/>
  <c r="V217" i="228"/>
  <c r="T223" i="228" s="1"/>
  <c r="O217" i="228"/>
  <c r="M217" i="228"/>
  <c r="N217" i="228" s="1"/>
  <c r="L223" i="228" s="1"/>
  <c r="L217" i="228"/>
  <c r="K217" i="228"/>
  <c r="I217" i="228"/>
  <c r="J217" i="228" s="1"/>
  <c r="G217" i="228"/>
  <c r="E217" i="228"/>
  <c r="F217" i="228" s="1"/>
  <c r="AB216" i="228"/>
  <c r="T222" i="228" s="1"/>
  <c r="Z216" i="228"/>
  <c r="X216" i="228"/>
  <c r="T219" i="228" s="1"/>
  <c r="V216" i="228"/>
  <c r="O216" i="228"/>
  <c r="M216" i="228"/>
  <c r="N216" i="228" s="1"/>
  <c r="K216" i="228"/>
  <c r="I216" i="228"/>
  <c r="J216" i="228" s="1"/>
  <c r="G216" i="228"/>
  <c r="E216" i="228"/>
  <c r="Z215" i="228"/>
  <c r="V215" i="228"/>
  <c r="R215" i="228"/>
  <c r="P218" i="228" s="1"/>
  <c r="K215" i="228"/>
  <c r="I215" i="228"/>
  <c r="J215" i="228" s="1"/>
  <c r="H218" i="228" s="1"/>
  <c r="H215" i="228"/>
  <c r="G215" i="228"/>
  <c r="E215" i="228"/>
  <c r="F215" i="228" s="1"/>
  <c r="Z214" i="228"/>
  <c r="V214" i="228"/>
  <c r="R214" i="228"/>
  <c r="P217" i="228" s="1"/>
  <c r="K214" i="228"/>
  <c r="I214" i="228"/>
  <c r="J214" i="228" s="1"/>
  <c r="H217" i="228" s="1"/>
  <c r="H214" i="228"/>
  <c r="G214" i="228"/>
  <c r="E214" i="228"/>
  <c r="F214" i="228" s="1"/>
  <c r="AB213" i="228"/>
  <c r="P222" i="228" s="1"/>
  <c r="Z213" i="228"/>
  <c r="X213" i="228"/>
  <c r="P219" i="228" s="1"/>
  <c r="V213" i="228"/>
  <c r="T213" i="228"/>
  <c r="P216" i="228" s="1"/>
  <c r="R213" i="228"/>
  <c r="K213" i="228"/>
  <c r="I213" i="228"/>
  <c r="J213" i="228" s="1"/>
  <c r="G213" i="228"/>
  <c r="E213" i="228"/>
  <c r="Z212" i="228"/>
  <c r="V212" i="228"/>
  <c r="R212" i="228"/>
  <c r="N212" i="228"/>
  <c r="L215" i="228" s="1"/>
  <c r="G212" i="228"/>
  <c r="E212" i="228"/>
  <c r="F212" i="228" s="1"/>
  <c r="Z211" i="228"/>
  <c r="V211" i="228"/>
  <c r="R211" i="228"/>
  <c r="N211" i="228"/>
  <c r="L214" i="228" s="1"/>
  <c r="G211" i="228"/>
  <c r="E211" i="228"/>
  <c r="F211" i="228" s="1"/>
  <c r="AB210" i="228"/>
  <c r="L222" i="228" s="1"/>
  <c r="Z210" i="228"/>
  <c r="X210" i="228"/>
  <c r="L219" i="228" s="1"/>
  <c r="V210" i="228"/>
  <c r="T210" i="228"/>
  <c r="L216" i="228" s="1"/>
  <c r="R210" i="228"/>
  <c r="P210" i="228"/>
  <c r="L213" i="228" s="1"/>
  <c r="N210" i="228"/>
  <c r="G210" i="228"/>
  <c r="E210" i="228"/>
  <c r="Z209" i="228"/>
  <c r="V209" i="228"/>
  <c r="R209" i="228"/>
  <c r="N209" i="228"/>
  <c r="J209" i="228"/>
  <c r="H212" i="228" s="1"/>
  <c r="AN208" i="228"/>
  <c r="AM208" i="228"/>
  <c r="AK208" i="228"/>
  <c r="AJ208" i="228"/>
  <c r="Z208" i="228"/>
  <c r="V208" i="228"/>
  <c r="R208" i="228"/>
  <c r="N208" i="228"/>
  <c r="J208" i="228"/>
  <c r="H211" i="228" s="1"/>
  <c r="AB207" i="228"/>
  <c r="H222" i="228" s="1"/>
  <c r="Z207" i="228"/>
  <c r="X207" i="228"/>
  <c r="H219" i="228" s="1"/>
  <c r="V207" i="228"/>
  <c r="T207" i="228"/>
  <c r="H216" i="228" s="1"/>
  <c r="R207" i="228"/>
  <c r="P207" i="228"/>
  <c r="H213" i="228" s="1"/>
  <c r="N207" i="228"/>
  <c r="L207" i="228"/>
  <c r="H210" i="228" s="1"/>
  <c r="J207" i="228"/>
  <c r="Y206" i="228"/>
  <c r="U206" i="228"/>
  <c r="Q206" i="228"/>
  <c r="M206" i="228"/>
  <c r="I206" i="228"/>
  <c r="E206" i="228"/>
  <c r="Y205" i="228"/>
  <c r="U205" i="228"/>
  <c r="Q205" i="228"/>
  <c r="M205" i="228"/>
  <c r="I205" i="228"/>
  <c r="E205" i="228"/>
  <c r="W201" i="228"/>
  <c r="U201" i="228"/>
  <c r="V201" i="228" s="1"/>
  <c r="S201" i="228"/>
  <c r="Q201" i="228"/>
  <c r="R201" i="228" s="1"/>
  <c r="P201" i="228"/>
  <c r="O201" i="228"/>
  <c r="M201" i="228"/>
  <c r="N201" i="228" s="1"/>
  <c r="K201" i="228"/>
  <c r="I201" i="228"/>
  <c r="J201" i="228" s="1"/>
  <c r="H201" i="228"/>
  <c r="G201" i="228"/>
  <c r="E201" i="228"/>
  <c r="F201" i="228" s="1"/>
  <c r="W200" i="228"/>
  <c r="U200" i="228"/>
  <c r="V200" i="228" s="1"/>
  <c r="S200" i="228"/>
  <c r="Q200" i="228"/>
  <c r="R200" i="228" s="1"/>
  <c r="P200" i="228"/>
  <c r="O200" i="228"/>
  <c r="M200" i="228"/>
  <c r="N200" i="228" s="1"/>
  <c r="K200" i="228"/>
  <c r="I200" i="228"/>
  <c r="J200" i="228" s="1"/>
  <c r="H200" i="228"/>
  <c r="G200" i="228"/>
  <c r="E200" i="228"/>
  <c r="F200" i="228" s="1"/>
  <c r="W199" i="228"/>
  <c r="U199" i="228"/>
  <c r="V199" i="228" s="1"/>
  <c r="S199" i="228"/>
  <c r="Q199" i="228"/>
  <c r="R199" i="228" s="1"/>
  <c r="O199" i="228"/>
  <c r="M199" i="228"/>
  <c r="N199" i="228" s="1"/>
  <c r="K199" i="228"/>
  <c r="I199" i="228"/>
  <c r="J199" i="228" s="1"/>
  <c r="G199" i="228"/>
  <c r="E199" i="228"/>
  <c r="Z198" i="228"/>
  <c r="S198" i="228"/>
  <c r="Q198" i="228"/>
  <c r="R198" i="228" s="1"/>
  <c r="O198" i="228"/>
  <c r="M198" i="228"/>
  <c r="N198" i="228" s="1"/>
  <c r="K198" i="228"/>
  <c r="I198" i="228"/>
  <c r="J198" i="228" s="1"/>
  <c r="G198" i="228"/>
  <c r="E198" i="228"/>
  <c r="F198" i="228" s="1"/>
  <c r="Z197" i="228"/>
  <c r="S197" i="228"/>
  <c r="Q197" i="228"/>
  <c r="R197" i="228" s="1"/>
  <c r="O197" i="228"/>
  <c r="M197" i="228"/>
  <c r="N197" i="228" s="1"/>
  <c r="K197" i="228"/>
  <c r="I197" i="228"/>
  <c r="J197" i="228" s="1"/>
  <c r="G197" i="228"/>
  <c r="E197" i="228"/>
  <c r="F197" i="228" s="1"/>
  <c r="AB196" i="228"/>
  <c r="X199" i="228" s="1"/>
  <c r="Z196" i="228"/>
  <c r="S196" i="228"/>
  <c r="Q196" i="228"/>
  <c r="R196" i="228" s="1"/>
  <c r="O196" i="228"/>
  <c r="M196" i="228"/>
  <c r="N196" i="228" s="1"/>
  <c r="K196" i="228"/>
  <c r="I196" i="228"/>
  <c r="J196" i="228" s="1"/>
  <c r="G196" i="228"/>
  <c r="E196" i="228"/>
  <c r="Z195" i="228"/>
  <c r="X201" i="228" s="1"/>
  <c r="V195" i="228"/>
  <c r="T201" i="228" s="1"/>
  <c r="O195" i="228"/>
  <c r="M195" i="228"/>
  <c r="N195" i="228" s="1"/>
  <c r="L201" i="228" s="1"/>
  <c r="L195" i="228"/>
  <c r="K195" i="228"/>
  <c r="I195" i="228"/>
  <c r="J195" i="228" s="1"/>
  <c r="G195" i="228"/>
  <c r="E195" i="228"/>
  <c r="F195" i="228" s="1"/>
  <c r="Z194" i="228"/>
  <c r="X200" i="228" s="1"/>
  <c r="V194" i="228"/>
  <c r="T200" i="228" s="1"/>
  <c r="O194" i="228"/>
  <c r="M194" i="228"/>
  <c r="N194" i="228" s="1"/>
  <c r="L200" i="228" s="1"/>
  <c r="L194" i="228"/>
  <c r="K194" i="228"/>
  <c r="I194" i="228"/>
  <c r="J194" i="228" s="1"/>
  <c r="G194" i="228"/>
  <c r="E194" i="228"/>
  <c r="F194" i="228" s="1"/>
  <c r="AB193" i="228"/>
  <c r="T199" i="228" s="1"/>
  <c r="Z193" i="228"/>
  <c r="X193" i="228"/>
  <c r="T196" i="228" s="1"/>
  <c r="V193" i="228"/>
  <c r="O193" i="228"/>
  <c r="M193" i="228"/>
  <c r="N193" i="228" s="1"/>
  <c r="K193" i="228"/>
  <c r="I193" i="228"/>
  <c r="J193" i="228" s="1"/>
  <c r="G193" i="228"/>
  <c r="E193" i="228"/>
  <c r="F193" i="228" s="1"/>
  <c r="Z192" i="228"/>
  <c r="V192" i="228"/>
  <c r="R192" i="228"/>
  <c r="P195" i="228" s="1"/>
  <c r="K192" i="228"/>
  <c r="I192" i="228"/>
  <c r="J192" i="228" s="1"/>
  <c r="H195" i="228" s="1"/>
  <c r="H192" i="228"/>
  <c r="G192" i="228"/>
  <c r="E192" i="228"/>
  <c r="F192" i="228" s="1"/>
  <c r="Z191" i="228"/>
  <c r="V191" i="228"/>
  <c r="R191" i="228"/>
  <c r="P194" i="228" s="1"/>
  <c r="K191" i="228"/>
  <c r="I191" i="228"/>
  <c r="J191" i="228" s="1"/>
  <c r="H194" i="228" s="1"/>
  <c r="H191" i="228"/>
  <c r="G191" i="228"/>
  <c r="E191" i="228"/>
  <c r="F191" i="228" s="1"/>
  <c r="AB190" i="228"/>
  <c r="P199" i="228" s="1"/>
  <c r="Z190" i="228"/>
  <c r="X190" i="228"/>
  <c r="P196" i="228" s="1"/>
  <c r="V190" i="228"/>
  <c r="T190" i="228"/>
  <c r="P193" i="228" s="1"/>
  <c r="R190" i="228"/>
  <c r="K190" i="228"/>
  <c r="I190" i="228"/>
  <c r="J190" i="228" s="1"/>
  <c r="G190" i="228"/>
  <c r="E190" i="228"/>
  <c r="Z189" i="228"/>
  <c r="V189" i="228"/>
  <c r="R189" i="228"/>
  <c r="N189" i="228"/>
  <c r="L192" i="228" s="1"/>
  <c r="G189" i="228"/>
  <c r="E189" i="228"/>
  <c r="F189" i="228" s="1"/>
  <c r="Z188" i="228"/>
  <c r="V188" i="228"/>
  <c r="R188" i="228"/>
  <c r="N188" i="228"/>
  <c r="L191" i="228" s="1"/>
  <c r="G188" i="228"/>
  <c r="E188" i="228"/>
  <c r="F188" i="228" s="1"/>
  <c r="AB187" i="228"/>
  <c r="L199" i="228" s="1"/>
  <c r="Z187" i="228"/>
  <c r="X187" i="228"/>
  <c r="L196" i="228" s="1"/>
  <c r="V187" i="228"/>
  <c r="T187" i="228"/>
  <c r="L193" i="228" s="1"/>
  <c r="R187" i="228"/>
  <c r="P187" i="228"/>
  <c r="L190" i="228" s="1"/>
  <c r="N187" i="228"/>
  <c r="G187" i="228"/>
  <c r="E187" i="228"/>
  <c r="F187" i="228" s="1"/>
  <c r="Z186" i="228"/>
  <c r="V186" i="228"/>
  <c r="R186" i="228"/>
  <c r="N186" i="228"/>
  <c r="J186" i="228"/>
  <c r="H189" i="228" s="1"/>
  <c r="AN185" i="228"/>
  <c r="AM185" i="228"/>
  <c r="AK185" i="228"/>
  <c r="AJ185" i="228"/>
  <c r="Z185" i="228"/>
  <c r="V185" i="228"/>
  <c r="R185" i="228"/>
  <c r="N185" i="228"/>
  <c r="J185" i="228"/>
  <c r="H188" i="228" s="1"/>
  <c r="AB184" i="228"/>
  <c r="H199" i="228" s="1"/>
  <c r="Z184" i="228"/>
  <c r="X184" i="228"/>
  <c r="H196" i="228" s="1"/>
  <c r="V184" i="228"/>
  <c r="T184" i="228"/>
  <c r="H193" i="228" s="1"/>
  <c r="R184" i="228"/>
  <c r="P184" i="228"/>
  <c r="H190" i="228" s="1"/>
  <c r="N184" i="228"/>
  <c r="L184" i="228"/>
  <c r="H187" i="228" s="1"/>
  <c r="J184" i="228"/>
  <c r="Y183" i="228"/>
  <c r="U183" i="228"/>
  <c r="Q183" i="228"/>
  <c r="M183" i="228"/>
  <c r="I183" i="228"/>
  <c r="E183" i="228"/>
  <c r="Y182" i="228"/>
  <c r="U182" i="228"/>
  <c r="Q182" i="228"/>
  <c r="M182" i="228"/>
  <c r="I182" i="228"/>
  <c r="E182" i="228"/>
  <c r="O286" i="228"/>
  <c r="M286" i="228"/>
  <c r="N286" i="228" s="1"/>
  <c r="L286" i="228"/>
  <c r="K286" i="228"/>
  <c r="I286" i="228"/>
  <c r="J286" i="228" s="1"/>
  <c r="G286" i="228"/>
  <c r="E286" i="228"/>
  <c r="F286" i="228" s="1"/>
  <c r="O285" i="228"/>
  <c r="M285" i="228"/>
  <c r="N285" i="228" s="1"/>
  <c r="L285" i="228"/>
  <c r="K285" i="228"/>
  <c r="I285" i="228"/>
  <c r="J285" i="228" s="1"/>
  <c r="G285" i="228"/>
  <c r="E285" i="228"/>
  <c r="F285" i="228" s="1"/>
  <c r="O284" i="228"/>
  <c r="M284" i="228"/>
  <c r="N284" i="228" s="1"/>
  <c r="K284" i="228"/>
  <c r="I284" i="228"/>
  <c r="J284" i="228" s="1"/>
  <c r="G284" i="228"/>
  <c r="E284" i="228"/>
  <c r="R283" i="228"/>
  <c r="P286" i="228" s="1"/>
  <c r="K283" i="228"/>
  <c r="I283" i="228"/>
  <c r="J283" i="228" s="1"/>
  <c r="H286" i="228" s="1"/>
  <c r="H283" i="228"/>
  <c r="G283" i="228"/>
  <c r="E283" i="228"/>
  <c r="F283" i="228" s="1"/>
  <c r="R282" i="228"/>
  <c r="P285" i="228" s="1"/>
  <c r="K282" i="228"/>
  <c r="I282" i="228"/>
  <c r="J282" i="228" s="1"/>
  <c r="H285" i="228" s="1"/>
  <c r="H282" i="228"/>
  <c r="G282" i="228"/>
  <c r="E282" i="228"/>
  <c r="F282" i="228" s="1"/>
  <c r="T281" i="228"/>
  <c r="P284" i="228" s="1"/>
  <c r="R281" i="228"/>
  <c r="K281" i="228"/>
  <c r="I281" i="228"/>
  <c r="J281" i="228" s="1"/>
  <c r="G281" i="228"/>
  <c r="E281" i="228"/>
  <c r="R280" i="228"/>
  <c r="N280" i="228"/>
  <c r="L283" i="228" s="1"/>
  <c r="G280" i="228"/>
  <c r="E280" i="228"/>
  <c r="F280" i="228" s="1"/>
  <c r="R279" i="228"/>
  <c r="N279" i="228"/>
  <c r="L282" i="228" s="1"/>
  <c r="G279" i="228"/>
  <c r="E279" i="228"/>
  <c r="F279" i="228" s="1"/>
  <c r="T278" i="228"/>
  <c r="L284" i="228" s="1"/>
  <c r="R278" i="228"/>
  <c r="P278" i="228"/>
  <c r="L281" i="228" s="1"/>
  <c r="N278" i="228"/>
  <c r="G278" i="228"/>
  <c r="E278" i="228"/>
  <c r="F278" i="228" s="1"/>
  <c r="R277" i="228"/>
  <c r="N277" i="228"/>
  <c r="J277" i="228"/>
  <c r="H280" i="228" s="1"/>
  <c r="AF276" i="228"/>
  <c r="AE276" i="228"/>
  <c r="AC276" i="228"/>
  <c r="AB276" i="228"/>
  <c r="R276" i="228"/>
  <c r="N276" i="228"/>
  <c r="J276" i="228"/>
  <c r="H279" i="228" s="1"/>
  <c r="T275" i="228"/>
  <c r="H284" i="228" s="1"/>
  <c r="R275" i="228"/>
  <c r="P275" i="228"/>
  <c r="H281" i="228" s="1"/>
  <c r="N275" i="228"/>
  <c r="L275" i="228"/>
  <c r="H278" i="228" s="1"/>
  <c r="J275" i="228"/>
  <c r="Q274" i="228"/>
  <c r="M274" i="228"/>
  <c r="I274" i="228"/>
  <c r="E274" i="228"/>
  <c r="Q273" i="228"/>
  <c r="M273" i="228"/>
  <c r="I273" i="228"/>
  <c r="E273" i="228"/>
  <c r="BB271" i="228"/>
  <c r="AZ271" i="228"/>
  <c r="BA271" i="228" s="1"/>
  <c r="AY271" i="228"/>
  <c r="AX271" i="228"/>
  <c r="AV271" i="228"/>
  <c r="AW271" i="228" s="1"/>
  <c r="AT271" i="228"/>
  <c r="AR271" i="228"/>
  <c r="AS271" i="228" s="1"/>
  <c r="BB270" i="228"/>
  <c r="AZ270" i="228"/>
  <c r="BA270" i="228" s="1"/>
  <c r="AY270" i="228"/>
  <c r="AX270" i="228"/>
  <c r="AV270" i="228"/>
  <c r="AW270" i="228" s="1"/>
  <c r="AT270" i="228"/>
  <c r="AR270" i="228"/>
  <c r="AS270" i="228" s="1"/>
  <c r="BB269" i="228"/>
  <c r="AZ269" i="228"/>
  <c r="BA269" i="228" s="1"/>
  <c r="AX269" i="228"/>
  <c r="AV269" i="228"/>
  <c r="AW269" i="228" s="1"/>
  <c r="AT269" i="228"/>
  <c r="AR269" i="228"/>
  <c r="BE268" i="228"/>
  <c r="BC271" i="228" s="1"/>
  <c r="AX268" i="228"/>
  <c r="AV268" i="228"/>
  <c r="AW268" i="228" s="1"/>
  <c r="AU271" i="228" s="1"/>
  <c r="AU268" i="228"/>
  <c r="AT268" i="228"/>
  <c r="AR268" i="228"/>
  <c r="AS268" i="228" s="1"/>
  <c r="BE267" i="228"/>
  <c r="BC270" i="228" s="1"/>
  <c r="AX267" i="228"/>
  <c r="AV267" i="228"/>
  <c r="AW267" i="228" s="1"/>
  <c r="AU270" i="228" s="1"/>
  <c r="AU267" i="228"/>
  <c r="AT267" i="228"/>
  <c r="AR267" i="228"/>
  <c r="AS267" i="228" s="1"/>
  <c r="BG266" i="228"/>
  <c r="BC269" i="228" s="1"/>
  <c r="BE266" i="228"/>
  <c r="AX266" i="228"/>
  <c r="AV266" i="228"/>
  <c r="AW266" i="228" s="1"/>
  <c r="AT266" i="228"/>
  <c r="AR266" i="228"/>
  <c r="BE265" i="228"/>
  <c r="BA265" i="228"/>
  <c r="AY268" i="228" s="1"/>
  <c r="AT265" i="228"/>
  <c r="AR265" i="228"/>
  <c r="AS265" i="228" s="1"/>
  <c r="BE264" i="228"/>
  <c r="BA264" i="228"/>
  <c r="AY267" i="228" s="1"/>
  <c r="AT264" i="228"/>
  <c r="AR264" i="228"/>
  <c r="AS264" i="228" s="1"/>
  <c r="BG263" i="228"/>
  <c r="AY269" i="228" s="1"/>
  <c r="BE263" i="228"/>
  <c r="BC263" i="228"/>
  <c r="AY266" i="228" s="1"/>
  <c r="BA263" i="228"/>
  <c r="AT263" i="228"/>
  <c r="AR263" i="228"/>
  <c r="BE262" i="228"/>
  <c r="BA262" i="228"/>
  <c r="AW262" i="228"/>
  <c r="AU265" i="228" s="1"/>
  <c r="BS261" i="228"/>
  <c r="BR261" i="228"/>
  <c r="BP261" i="228"/>
  <c r="BO261" i="228"/>
  <c r="BE261" i="228"/>
  <c r="BA261" i="228"/>
  <c r="AW261" i="228"/>
  <c r="AU264" i="228" s="1"/>
  <c r="BG260" i="228"/>
  <c r="AU269" i="228" s="1"/>
  <c r="BE260" i="228"/>
  <c r="BC260" i="228"/>
  <c r="AU266" i="228" s="1"/>
  <c r="BA260" i="228"/>
  <c r="AY260" i="228"/>
  <c r="AU263" i="228" s="1"/>
  <c r="AW260" i="228"/>
  <c r="BD259" i="228"/>
  <c r="AZ259" i="228"/>
  <c r="AV259" i="228"/>
  <c r="AR259" i="228"/>
  <c r="BD258" i="228"/>
  <c r="AZ258" i="228"/>
  <c r="AV258" i="228"/>
  <c r="AR258" i="228"/>
  <c r="O271" i="228"/>
  <c r="M271" i="228"/>
  <c r="N271" i="228" s="1"/>
  <c r="L271" i="228"/>
  <c r="K271" i="228"/>
  <c r="I271" i="228"/>
  <c r="J271" i="228" s="1"/>
  <c r="G271" i="228"/>
  <c r="E271" i="228"/>
  <c r="F271" i="228" s="1"/>
  <c r="O270" i="228"/>
  <c r="M270" i="228"/>
  <c r="N270" i="228" s="1"/>
  <c r="L270" i="228"/>
  <c r="K270" i="228"/>
  <c r="I270" i="228"/>
  <c r="J270" i="228" s="1"/>
  <c r="G270" i="228"/>
  <c r="E270" i="228"/>
  <c r="F270" i="228" s="1"/>
  <c r="O269" i="228"/>
  <c r="M269" i="228"/>
  <c r="N269" i="228" s="1"/>
  <c r="K269" i="228"/>
  <c r="I269" i="228"/>
  <c r="J269" i="228" s="1"/>
  <c r="G269" i="228"/>
  <c r="E269" i="228"/>
  <c r="R268" i="228"/>
  <c r="K268" i="228"/>
  <c r="I268" i="228"/>
  <c r="J268" i="228" s="1"/>
  <c r="H271" i="228" s="1"/>
  <c r="H268" i="228"/>
  <c r="G268" i="228"/>
  <c r="E268" i="228"/>
  <c r="F268" i="228" s="1"/>
  <c r="R267" i="228"/>
  <c r="K267" i="228"/>
  <c r="I267" i="228"/>
  <c r="J267" i="228" s="1"/>
  <c r="H270" i="228" s="1"/>
  <c r="H267" i="228"/>
  <c r="G267" i="228"/>
  <c r="E267" i="228"/>
  <c r="F267" i="228" s="1"/>
  <c r="T266" i="228"/>
  <c r="P269" i="228" s="1"/>
  <c r="R266" i="228"/>
  <c r="K266" i="228"/>
  <c r="I266" i="228"/>
  <c r="J266" i="228" s="1"/>
  <c r="G266" i="228"/>
  <c r="E266" i="228"/>
  <c r="R265" i="228"/>
  <c r="N265" i="228"/>
  <c r="L268" i="228" s="1"/>
  <c r="G265" i="228"/>
  <c r="E265" i="228"/>
  <c r="F265" i="228" s="1"/>
  <c r="R264" i="228"/>
  <c r="N264" i="228"/>
  <c r="L267" i="228" s="1"/>
  <c r="G264" i="228"/>
  <c r="E264" i="228"/>
  <c r="F264" i="228" s="1"/>
  <c r="T263" i="228"/>
  <c r="L269" i="228" s="1"/>
  <c r="R263" i="228"/>
  <c r="P263" i="228"/>
  <c r="L266" i="228" s="1"/>
  <c r="N263" i="228"/>
  <c r="G263" i="228"/>
  <c r="E263" i="228"/>
  <c r="F263" i="228" s="1"/>
  <c r="R262" i="228"/>
  <c r="N262" i="228"/>
  <c r="J262" i="228"/>
  <c r="H265" i="228" s="1"/>
  <c r="AF261" i="228"/>
  <c r="AE261" i="228"/>
  <c r="AC261" i="228"/>
  <c r="AB261" i="228"/>
  <c r="R261" i="228"/>
  <c r="N261" i="228"/>
  <c r="J261" i="228"/>
  <c r="H264" i="228" s="1"/>
  <c r="T260" i="228"/>
  <c r="H269" i="228" s="1"/>
  <c r="R260" i="228"/>
  <c r="P260" i="228"/>
  <c r="H266" i="228" s="1"/>
  <c r="N260" i="228"/>
  <c r="L260" i="228"/>
  <c r="H263" i="228" s="1"/>
  <c r="J260" i="228"/>
  <c r="Q259" i="228"/>
  <c r="M259" i="228"/>
  <c r="I259" i="228"/>
  <c r="E259" i="228"/>
  <c r="Q258" i="228"/>
  <c r="M258" i="228"/>
  <c r="I258" i="228"/>
  <c r="E258" i="228"/>
  <c r="O241" i="228"/>
  <c r="M241" i="228"/>
  <c r="N241" i="228" s="1"/>
  <c r="L241" i="228"/>
  <c r="K241" i="228"/>
  <c r="I241" i="228"/>
  <c r="J241" i="228" s="1"/>
  <c r="G241" i="228"/>
  <c r="E241" i="228"/>
  <c r="F241" i="228" s="1"/>
  <c r="O240" i="228"/>
  <c r="M240" i="228"/>
  <c r="N240" i="228" s="1"/>
  <c r="L240" i="228"/>
  <c r="K240" i="228"/>
  <c r="I240" i="228"/>
  <c r="J240" i="228" s="1"/>
  <c r="G240" i="228"/>
  <c r="E240" i="228"/>
  <c r="F240" i="228" s="1"/>
  <c r="O239" i="228"/>
  <c r="M239" i="228"/>
  <c r="N239" i="228" s="1"/>
  <c r="K239" i="228"/>
  <c r="I239" i="228"/>
  <c r="J239" i="228" s="1"/>
  <c r="G239" i="228"/>
  <c r="E239" i="228"/>
  <c r="R238" i="228"/>
  <c r="P241" i="228" s="1"/>
  <c r="K238" i="228"/>
  <c r="I238" i="228"/>
  <c r="J238" i="228" s="1"/>
  <c r="H241" i="228" s="1"/>
  <c r="H238" i="228"/>
  <c r="G238" i="228"/>
  <c r="E238" i="228"/>
  <c r="F238" i="228" s="1"/>
  <c r="R237" i="228"/>
  <c r="P240" i="228" s="1"/>
  <c r="K237" i="228"/>
  <c r="I237" i="228"/>
  <c r="J237" i="228" s="1"/>
  <c r="H240" i="228" s="1"/>
  <c r="H237" i="228"/>
  <c r="G237" i="228"/>
  <c r="E237" i="228"/>
  <c r="F237" i="228" s="1"/>
  <c r="T236" i="228"/>
  <c r="P239" i="228" s="1"/>
  <c r="R236" i="228"/>
  <c r="K236" i="228"/>
  <c r="I236" i="228"/>
  <c r="J236" i="228" s="1"/>
  <c r="G236" i="228"/>
  <c r="E236" i="228"/>
  <c r="R235" i="228"/>
  <c r="N235" i="228"/>
  <c r="G235" i="228"/>
  <c r="E235" i="228"/>
  <c r="F235" i="228" s="1"/>
  <c r="R234" i="228"/>
  <c r="N234" i="228"/>
  <c r="G234" i="228"/>
  <c r="E234" i="228"/>
  <c r="F234" i="228" s="1"/>
  <c r="T233" i="228"/>
  <c r="L239" i="228" s="1"/>
  <c r="R233" i="228"/>
  <c r="P233" i="228"/>
  <c r="L236" i="228" s="1"/>
  <c r="N233" i="228"/>
  <c r="G233" i="228"/>
  <c r="E233" i="228"/>
  <c r="F233" i="228" s="1"/>
  <c r="R232" i="228"/>
  <c r="N232" i="228"/>
  <c r="J232" i="228"/>
  <c r="H235" i="228" s="1"/>
  <c r="AF231" i="228"/>
  <c r="AE231" i="228"/>
  <c r="AC231" i="228"/>
  <c r="AB231" i="228"/>
  <c r="R231" i="228"/>
  <c r="N231" i="228"/>
  <c r="BA6" i="228" s="1"/>
  <c r="J231" i="228"/>
  <c r="H234" i="228" s="1"/>
  <c r="T230" i="228"/>
  <c r="H239" i="228" s="1"/>
  <c r="R230" i="228"/>
  <c r="P230" i="228"/>
  <c r="H236" i="228" s="1"/>
  <c r="N230" i="228"/>
  <c r="L230" i="228"/>
  <c r="H233" i="228" s="1"/>
  <c r="J230" i="228"/>
  <c r="Q229" i="228"/>
  <c r="M229" i="228"/>
  <c r="I229" i="228"/>
  <c r="E229" i="228"/>
  <c r="Q228" i="228"/>
  <c r="M228" i="228"/>
  <c r="I228" i="228"/>
  <c r="E228" i="228"/>
  <c r="BB156" i="228"/>
  <c r="AZ156" i="228"/>
  <c r="BA156" i="228" s="1"/>
  <c r="AY156" i="228"/>
  <c r="AX156" i="228"/>
  <c r="AV156" i="228"/>
  <c r="AW156" i="228" s="1"/>
  <c r="AT156" i="228"/>
  <c r="AR156" i="228"/>
  <c r="AS156" i="228" s="1"/>
  <c r="BB155" i="228"/>
  <c r="AZ155" i="228"/>
  <c r="BA155" i="228" s="1"/>
  <c r="AY155" i="228"/>
  <c r="AX155" i="228"/>
  <c r="AV155" i="228"/>
  <c r="AW155" i="228" s="1"/>
  <c r="AT155" i="228"/>
  <c r="AR155" i="228"/>
  <c r="AS155" i="228" s="1"/>
  <c r="BB154" i="228"/>
  <c r="AZ154" i="228"/>
  <c r="BA154" i="228" s="1"/>
  <c r="AX154" i="228"/>
  <c r="AV154" i="228"/>
  <c r="AW154" i="228" s="1"/>
  <c r="AT154" i="228"/>
  <c r="AR154" i="228"/>
  <c r="BE153" i="228"/>
  <c r="BC156" i="228" s="1"/>
  <c r="AX153" i="228"/>
  <c r="AV153" i="228"/>
  <c r="AW153" i="228" s="1"/>
  <c r="AU156" i="228" s="1"/>
  <c r="AU153" i="228"/>
  <c r="AT153" i="228"/>
  <c r="AR153" i="228"/>
  <c r="AS153" i="228" s="1"/>
  <c r="BE152" i="228"/>
  <c r="BC155" i="228" s="1"/>
  <c r="AX152" i="228"/>
  <c r="AV152" i="228"/>
  <c r="AW152" i="228" s="1"/>
  <c r="AU155" i="228" s="1"/>
  <c r="AU152" i="228"/>
  <c r="AT152" i="228"/>
  <c r="AR152" i="228"/>
  <c r="AS152" i="228" s="1"/>
  <c r="BG151" i="228"/>
  <c r="BC154" i="228" s="1"/>
  <c r="BE151" i="228"/>
  <c r="AX151" i="228"/>
  <c r="AV151" i="228"/>
  <c r="AW151" i="228" s="1"/>
  <c r="AT151" i="228"/>
  <c r="AR151" i="228"/>
  <c r="BE150" i="228"/>
  <c r="BA150" i="228"/>
  <c r="AY153" i="228" s="1"/>
  <c r="AT150" i="228"/>
  <c r="AR150" i="228"/>
  <c r="AS150" i="228" s="1"/>
  <c r="BE149" i="228"/>
  <c r="BA149" i="228"/>
  <c r="AY152" i="228" s="1"/>
  <c r="AT149" i="228"/>
  <c r="AR149" i="228"/>
  <c r="AS149" i="228" s="1"/>
  <c r="BG148" i="228"/>
  <c r="AY154" i="228" s="1"/>
  <c r="BE148" i="228"/>
  <c r="BC148" i="228"/>
  <c r="AY151" i="228" s="1"/>
  <c r="BA148" i="228"/>
  <c r="AT148" i="228"/>
  <c r="AR148" i="228"/>
  <c r="BE147" i="228"/>
  <c r="BA147" i="228"/>
  <c r="AW147" i="228"/>
  <c r="AU150" i="228" s="1"/>
  <c r="BS146" i="228"/>
  <c r="BR146" i="228"/>
  <c r="BP146" i="228"/>
  <c r="BO146" i="228"/>
  <c r="BE146" i="228"/>
  <c r="BA146" i="228"/>
  <c r="AW146" i="228"/>
  <c r="AU149" i="228" s="1"/>
  <c r="BG145" i="228"/>
  <c r="AU154" i="228" s="1"/>
  <c r="BE145" i="228"/>
  <c r="BC145" i="228"/>
  <c r="AU151" i="228" s="1"/>
  <c r="BA145" i="228"/>
  <c r="AY145" i="228"/>
  <c r="AU148" i="228" s="1"/>
  <c r="AW145" i="228"/>
  <c r="BD144" i="228"/>
  <c r="AZ144" i="228"/>
  <c r="AV144" i="228"/>
  <c r="AR144" i="228"/>
  <c r="BD143" i="228"/>
  <c r="AZ143" i="228"/>
  <c r="AV143" i="228"/>
  <c r="AR143" i="228"/>
  <c r="BB126" i="228"/>
  <c r="AZ126" i="228"/>
  <c r="BA126" i="228" s="1"/>
  <c r="AY126" i="228"/>
  <c r="AX126" i="228"/>
  <c r="AV126" i="228"/>
  <c r="AW126" i="228" s="1"/>
  <c r="AT126" i="228"/>
  <c r="AR126" i="228"/>
  <c r="AS126" i="228" s="1"/>
  <c r="BB125" i="228"/>
  <c r="AZ125" i="228"/>
  <c r="BA125" i="228" s="1"/>
  <c r="AY125" i="228"/>
  <c r="AX125" i="228"/>
  <c r="AV125" i="228"/>
  <c r="AW125" i="228" s="1"/>
  <c r="AT125" i="228"/>
  <c r="AR125" i="228"/>
  <c r="AS125" i="228" s="1"/>
  <c r="BB124" i="228"/>
  <c r="AZ124" i="228"/>
  <c r="BA124" i="228" s="1"/>
  <c r="AX124" i="228"/>
  <c r="AV124" i="228"/>
  <c r="AW124" i="228" s="1"/>
  <c r="AT124" i="228"/>
  <c r="AR124" i="228"/>
  <c r="BE123" i="228"/>
  <c r="BC126" i="228" s="1"/>
  <c r="AX123" i="228"/>
  <c r="AV123" i="228"/>
  <c r="AW123" i="228" s="1"/>
  <c r="AU126" i="228" s="1"/>
  <c r="AU123" i="228"/>
  <c r="AT123" i="228"/>
  <c r="AR123" i="228"/>
  <c r="AS123" i="228" s="1"/>
  <c r="BE122" i="228"/>
  <c r="BC125" i="228" s="1"/>
  <c r="AX122" i="228"/>
  <c r="AV122" i="228"/>
  <c r="AW122" i="228" s="1"/>
  <c r="AU125" i="228" s="1"/>
  <c r="AU122" i="228"/>
  <c r="AT122" i="228"/>
  <c r="AR122" i="228"/>
  <c r="AS122" i="228" s="1"/>
  <c r="BG121" i="228"/>
  <c r="BC124" i="228" s="1"/>
  <c r="BE121" i="228"/>
  <c r="AX121" i="228"/>
  <c r="AV121" i="228"/>
  <c r="AW121" i="228" s="1"/>
  <c r="AT121" i="228"/>
  <c r="AR121" i="228"/>
  <c r="BE120" i="228"/>
  <c r="BA120" i="228"/>
  <c r="AY123" i="228" s="1"/>
  <c r="AT120" i="228"/>
  <c r="AR120" i="228"/>
  <c r="AS120" i="228" s="1"/>
  <c r="BE119" i="228"/>
  <c r="BA119" i="228"/>
  <c r="AY122" i="228" s="1"/>
  <c r="AT119" i="228"/>
  <c r="AR119" i="228"/>
  <c r="AS119" i="228" s="1"/>
  <c r="BG118" i="228"/>
  <c r="AY124" i="228" s="1"/>
  <c r="BE118" i="228"/>
  <c r="BC118" i="228"/>
  <c r="AY121" i="228" s="1"/>
  <c r="BA118" i="228"/>
  <c r="AT118" i="228"/>
  <c r="AR118" i="228"/>
  <c r="BE117" i="228"/>
  <c r="BA117" i="228"/>
  <c r="AW117" i="228"/>
  <c r="AU120" i="228" s="1"/>
  <c r="BS116" i="228"/>
  <c r="BR116" i="228"/>
  <c r="BP116" i="228"/>
  <c r="BO116" i="228"/>
  <c r="BE116" i="228"/>
  <c r="BA116" i="228"/>
  <c r="AW116" i="228"/>
  <c r="AU119" i="228" s="1"/>
  <c r="BG115" i="228"/>
  <c r="AU124" i="228" s="1"/>
  <c r="BE115" i="228"/>
  <c r="BC115" i="228"/>
  <c r="AU121" i="228" s="1"/>
  <c r="BA115" i="228"/>
  <c r="AY115" i="228"/>
  <c r="AU118" i="228" s="1"/>
  <c r="AW115" i="228"/>
  <c r="BD114" i="228"/>
  <c r="AZ114" i="228"/>
  <c r="AV114" i="228"/>
  <c r="AR114" i="228"/>
  <c r="BD113" i="228"/>
  <c r="AZ113" i="228"/>
  <c r="AV113" i="228"/>
  <c r="AR113" i="228"/>
  <c r="BB111" i="228"/>
  <c r="AZ111" i="228"/>
  <c r="BA111" i="228" s="1"/>
  <c r="AY111" i="228"/>
  <c r="AX111" i="228"/>
  <c r="AV111" i="228"/>
  <c r="AW111" i="228" s="1"/>
  <c r="AT111" i="228"/>
  <c r="AR111" i="228"/>
  <c r="AS111" i="228" s="1"/>
  <c r="BB110" i="228"/>
  <c r="AZ110" i="228"/>
  <c r="BA110" i="228" s="1"/>
  <c r="AY110" i="228"/>
  <c r="AX110" i="228"/>
  <c r="AV110" i="228"/>
  <c r="AW110" i="228" s="1"/>
  <c r="AT110" i="228"/>
  <c r="AR110" i="228"/>
  <c r="AS110" i="228" s="1"/>
  <c r="BB109" i="228"/>
  <c r="AZ109" i="228"/>
  <c r="BA109" i="228" s="1"/>
  <c r="AX109" i="228"/>
  <c r="AV109" i="228"/>
  <c r="AW109" i="228" s="1"/>
  <c r="AT109" i="228"/>
  <c r="AR109" i="228"/>
  <c r="BE108" i="228"/>
  <c r="BC111" i="228" s="1"/>
  <c r="AX108" i="228"/>
  <c r="AV108" i="228"/>
  <c r="AW108" i="228" s="1"/>
  <c r="AU111" i="228" s="1"/>
  <c r="AU108" i="228"/>
  <c r="AT108" i="228"/>
  <c r="AR108" i="228"/>
  <c r="AS108" i="228" s="1"/>
  <c r="BE107" i="228"/>
  <c r="BC110" i="228" s="1"/>
  <c r="AX107" i="228"/>
  <c r="AV107" i="228"/>
  <c r="AW107" i="228" s="1"/>
  <c r="AU110" i="228" s="1"/>
  <c r="AU107" i="228"/>
  <c r="AT107" i="228"/>
  <c r="AR107" i="228"/>
  <c r="AS107" i="228" s="1"/>
  <c r="BG106" i="228"/>
  <c r="BC109" i="228" s="1"/>
  <c r="BE106" i="228"/>
  <c r="AX106" i="228"/>
  <c r="AV106" i="228"/>
  <c r="AW106" i="228" s="1"/>
  <c r="AT106" i="228"/>
  <c r="AR106" i="228"/>
  <c r="BE105" i="228"/>
  <c r="BA105" i="228"/>
  <c r="AY108" i="228" s="1"/>
  <c r="AT105" i="228"/>
  <c r="AR105" i="228"/>
  <c r="AS105" i="228" s="1"/>
  <c r="BE104" i="228"/>
  <c r="BA104" i="228"/>
  <c r="AY107" i="228" s="1"/>
  <c r="AT104" i="228"/>
  <c r="AR104" i="228"/>
  <c r="AS104" i="228" s="1"/>
  <c r="BG103" i="228"/>
  <c r="AY109" i="228" s="1"/>
  <c r="BE103" i="228"/>
  <c r="BC103" i="228"/>
  <c r="AY106" i="228" s="1"/>
  <c r="BA103" i="228"/>
  <c r="AT103" i="228"/>
  <c r="AR103" i="228"/>
  <c r="BE102" i="228"/>
  <c r="BA102" i="228"/>
  <c r="AW102" i="228"/>
  <c r="AU105" i="228" s="1"/>
  <c r="BS101" i="228"/>
  <c r="BR101" i="228"/>
  <c r="BP101" i="228"/>
  <c r="BO101" i="228"/>
  <c r="BE101" i="228"/>
  <c r="BA101" i="228"/>
  <c r="AW101" i="228"/>
  <c r="AU104" i="228" s="1"/>
  <c r="BG100" i="228"/>
  <c r="AU109" i="228" s="1"/>
  <c r="BE100" i="228"/>
  <c r="BC100" i="228"/>
  <c r="AU106" i="228" s="1"/>
  <c r="BA100" i="228"/>
  <c r="AY100" i="228"/>
  <c r="AU103" i="228" s="1"/>
  <c r="AW100" i="228"/>
  <c r="BD99" i="228"/>
  <c r="AZ99" i="228"/>
  <c r="AV99" i="228"/>
  <c r="AR99" i="228"/>
  <c r="BD98" i="228"/>
  <c r="AZ98" i="228"/>
  <c r="AV98" i="228"/>
  <c r="AR98" i="228"/>
  <c r="O126" i="228"/>
  <c r="M126" i="228"/>
  <c r="N126" i="228" s="1"/>
  <c r="L126" i="228"/>
  <c r="K126" i="228"/>
  <c r="I126" i="228"/>
  <c r="J126" i="228" s="1"/>
  <c r="G126" i="228"/>
  <c r="E126" i="228"/>
  <c r="F126" i="228" s="1"/>
  <c r="O125" i="228"/>
  <c r="M125" i="228"/>
  <c r="N125" i="228" s="1"/>
  <c r="L125" i="228"/>
  <c r="K125" i="228"/>
  <c r="I125" i="228"/>
  <c r="J125" i="228" s="1"/>
  <c r="G125" i="228"/>
  <c r="E125" i="228"/>
  <c r="F125" i="228" s="1"/>
  <c r="O124" i="228"/>
  <c r="M124" i="228"/>
  <c r="N124" i="228" s="1"/>
  <c r="K124" i="228"/>
  <c r="I124" i="228"/>
  <c r="J124" i="228" s="1"/>
  <c r="G124" i="228"/>
  <c r="E124" i="228"/>
  <c r="F124" i="228" s="1"/>
  <c r="R123" i="228"/>
  <c r="P126" i="228" s="1"/>
  <c r="K123" i="228"/>
  <c r="I123" i="228"/>
  <c r="J123" i="228" s="1"/>
  <c r="H126" i="228" s="1"/>
  <c r="H123" i="228"/>
  <c r="G123" i="228"/>
  <c r="E123" i="228"/>
  <c r="F123" i="228" s="1"/>
  <c r="R122" i="228"/>
  <c r="P125" i="228" s="1"/>
  <c r="K122" i="228"/>
  <c r="I122" i="228"/>
  <c r="J122" i="228" s="1"/>
  <c r="H125" i="228" s="1"/>
  <c r="H122" i="228"/>
  <c r="G122" i="228"/>
  <c r="E122" i="228"/>
  <c r="F122" i="228" s="1"/>
  <c r="T121" i="228"/>
  <c r="P124" i="228" s="1"/>
  <c r="R121" i="228"/>
  <c r="K121" i="228"/>
  <c r="I121" i="228"/>
  <c r="J121" i="228" s="1"/>
  <c r="G121" i="228"/>
  <c r="E121" i="228"/>
  <c r="R120" i="228"/>
  <c r="N120" i="228"/>
  <c r="L123" i="228" s="1"/>
  <c r="G120" i="228"/>
  <c r="E120" i="228"/>
  <c r="F120" i="228" s="1"/>
  <c r="R119" i="228"/>
  <c r="N119" i="228"/>
  <c r="L122" i="228" s="1"/>
  <c r="G119" i="228"/>
  <c r="E119" i="228"/>
  <c r="F119" i="228" s="1"/>
  <c r="T118" i="228"/>
  <c r="L124" i="228" s="1"/>
  <c r="R118" i="228"/>
  <c r="P118" i="228"/>
  <c r="L121" i="228" s="1"/>
  <c r="N118" i="228"/>
  <c r="G118" i="228"/>
  <c r="E118" i="228"/>
  <c r="F118" i="228" s="1"/>
  <c r="R117" i="228"/>
  <c r="N117" i="228"/>
  <c r="J117" i="228"/>
  <c r="H120" i="228" s="1"/>
  <c r="AF116" i="228"/>
  <c r="AE116" i="228"/>
  <c r="AC116" i="228"/>
  <c r="AB116" i="228"/>
  <c r="R116" i="228"/>
  <c r="N116" i="228"/>
  <c r="J116" i="228"/>
  <c r="H119" i="228" s="1"/>
  <c r="T115" i="228"/>
  <c r="H124" i="228" s="1"/>
  <c r="R115" i="228"/>
  <c r="P115" i="228"/>
  <c r="H121" i="228" s="1"/>
  <c r="N115" i="228"/>
  <c r="L115" i="228"/>
  <c r="H118" i="228" s="1"/>
  <c r="J115" i="228"/>
  <c r="Q114" i="228"/>
  <c r="M114" i="228"/>
  <c r="I114" i="228"/>
  <c r="E114" i="228"/>
  <c r="Q113" i="228"/>
  <c r="M113" i="228"/>
  <c r="I113" i="228"/>
  <c r="E113" i="228"/>
  <c r="O111" i="228"/>
  <c r="M111" i="228"/>
  <c r="N111" i="228" s="1"/>
  <c r="L111" i="228"/>
  <c r="K111" i="228"/>
  <c r="I111" i="228"/>
  <c r="J111" i="228" s="1"/>
  <c r="G111" i="228"/>
  <c r="E111" i="228"/>
  <c r="F111" i="228" s="1"/>
  <c r="O110" i="228"/>
  <c r="M110" i="228"/>
  <c r="N110" i="228" s="1"/>
  <c r="L110" i="228"/>
  <c r="K110" i="228"/>
  <c r="I110" i="228"/>
  <c r="J110" i="228" s="1"/>
  <c r="G110" i="228"/>
  <c r="E110" i="228"/>
  <c r="F110" i="228" s="1"/>
  <c r="O109" i="228"/>
  <c r="M109" i="228"/>
  <c r="N109" i="228" s="1"/>
  <c r="K109" i="228"/>
  <c r="I109" i="228"/>
  <c r="J109" i="228" s="1"/>
  <c r="G109" i="228"/>
  <c r="E109" i="228"/>
  <c r="R108" i="228"/>
  <c r="P111" i="228" s="1"/>
  <c r="K108" i="228"/>
  <c r="I108" i="228"/>
  <c r="J108" i="228" s="1"/>
  <c r="H111" i="228" s="1"/>
  <c r="H108" i="228"/>
  <c r="G108" i="228"/>
  <c r="E108" i="228"/>
  <c r="F108" i="228" s="1"/>
  <c r="R107" i="228"/>
  <c r="P110" i="228" s="1"/>
  <c r="K107" i="228"/>
  <c r="I107" i="228"/>
  <c r="J107" i="228" s="1"/>
  <c r="H110" i="228" s="1"/>
  <c r="H107" i="228"/>
  <c r="G107" i="228"/>
  <c r="E107" i="228"/>
  <c r="F107" i="228" s="1"/>
  <c r="T106" i="228"/>
  <c r="P109" i="228" s="1"/>
  <c r="R106" i="228"/>
  <c r="K106" i="228"/>
  <c r="I106" i="228"/>
  <c r="J106" i="228" s="1"/>
  <c r="G106" i="228"/>
  <c r="E106" i="228"/>
  <c r="R105" i="228"/>
  <c r="N105" i="228"/>
  <c r="L108" i="228" s="1"/>
  <c r="G105" i="228"/>
  <c r="E105" i="228"/>
  <c r="F105" i="228" s="1"/>
  <c r="R104" i="228"/>
  <c r="N104" i="228"/>
  <c r="L107" i="228" s="1"/>
  <c r="G104" i="228"/>
  <c r="E104" i="228"/>
  <c r="F104" i="228" s="1"/>
  <c r="T103" i="228"/>
  <c r="L109" i="228" s="1"/>
  <c r="R103" i="228"/>
  <c r="P103" i="228"/>
  <c r="L106" i="228" s="1"/>
  <c r="N103" i="228"/>
  <c r="G103" i="228"/>
  <c r="E103" i="228"/>
  <c r="R102" i="228"/>
  <c r="N102" i="228"/>
  <c r="J102" i="228"/>
  <c r="H105" i="228" s="1"/>
  <c r="AF101" i="228"/>
  <c r="AE101" i="228"/>
  <c r="AC101" i="228"/>
  <c r="AB101" i="228"/>
  <c r="R101" i="228"/>
  <c r="N101" i="228"/>
  <c r="J101" i="228"/>
  <c r="H104" i="228" s="1"/>
  <c r="T100" i="228"/>
  <c r="H109" i="228" s="1"/>
  <c r="R100" i="228"/>
  <c r="P100" i="228"/>
  <c r="H106" i="228" s="1"/>
  <c r="N100" i="228"/>
  <c r="L100" i="228"/>
  <c r="H103" i="228" s="1"/>
  <c r="J100" i="228"/>
  <c r="Q99" i="228"/>
  <c r="M99" i="228"/>
  <c r="I99" i="228"/>
  <c r="E99" i="228"/>
  <c r="Q98" i="228"/>
  <c r="M98" i="228"/>
  <c r="I98" i="228"/>
  <c r="E98" i="228"/>
  <c r="BB77" i="228"/>
  <c r="AZ77" i="228"/>
  <c r="BA77" i="228" s="1"/>
  <c r="AY77" i="228"/>
  <c r="AX77" i="228"/>
  <c r="AV77" i="228"/>
  <c r="AW77" i="228" s="1"/>
  <c r="AT77" i="228"/>
  <c r="AR77" i="228"/>
  <c r="AS77" i="228" s="1"/>
  <c r="BB76" i="228"/>
  <c r="AZ76" i="228"/>
  <c r="BA76" i="228" s="1"/>
  <c r="AY76" i="228"/>
  <c r="AX76" i="228"/>
  <c r="AV76" i="228"/>
  <c r="AW76" i="228" s="1"/>
  <c r="AT76" i="228"/>
  <c r="AR76" i="228"/>
  <c r="AS76" i="228" s="1"/>
  <c r="BB75" i="228"/>
  <c r="AZ75" i="228"/>
  <c r="BA75" i="228" s="1"/>
  <c r="AX75" i="228"/>
  <c r="AV75" i="228"/>
  <c r="AW75" i="228" s="1"/>
  <c r="AT75" i="228"/>
  <c r="AR75" i="228"/>
  <c r="BE74" i="228"/>
  <c r="BC77" i="228" s="1"/>
  <c r="AX74" i="228"/>
  <c r="AV74" i="228"/>
  <c r="AW74" i="228" s="1"/>
  <c r="AU77" i="228" s="1"/>
  <c r="AU74" i="228"/>
  <c r="AT74" i="228"/>
  <c r="AR74" i="228"/>
  <c r="AS74" i="228" s="1"/>
  <c r="BE73" i="228"/>
  <c r="BC76" i="228" s="1"/>
  <c r="AX73" i="228"/>
  <c r="AV73" i="228"/>
  <c r="AW73" i="228" s="1"/>
  <c r="AU76" i="228" s="1"/>
  <c r="AU73" i="228"/>
  <c r="AT73" i="228"/>
  <c r="AR73" i="228"/>
  <c r="AS73" i="228" s="1"/>
  <c r="BG72" i="228"/>
  <c r="BC75" i="228" s="1"/>
  <c r="BE72" i="228"/>
  <c r="AX72" i="228"/>
  <c r="AV72" i="228"/>
  <c r="AW72" i="228" s="1"/>
  <c r="AT72" i="228"/>
  <c r="AR72" i="228"/>
  <c r="BE71" i="228"/>
  <c r="BA71" i="228"/>
  <c r="AY74" i="228" s="1"/>
  <c r="AT71" i="228"/>
  <c r="AR71" i="228"/>
  <c r="AS71" i="228" s="1"/>
  <c r="BE70" i="228"/>
  <c r="BA70" i="228"/>
  <c r="AY73" i="228" s="1"/>
  <c r="AT70" i="228"/>
  <c r="AR70" i="228"/>
  <c r="AS70" i="228" s="1"/>
  <c r="BG69" i="228"/>
  <c r="AY75" i="228" s="1"/>
  <c r="BE69" i="228"/>
  <c r="BC69" i="228"/>
  <c r="AY72" i="228" s="1"/>
  <c r="BA69" i="228"/>
  <c r="AT69" i="228"/>
  <c r="AR69" i="228"/>
  <c r="BE68" i="228"/>
  <c r="BA68" i="228"/>
  <c r="AW68" i="228"/>
  <c r="AU71" i="228" s="1"/>
  <c r="BS67" i="228"/>
  <c r="BR67" i="228"/>
  <c r="BP67" i="228"/>
  <c r="BO67" i="228"/>
  <c r="BE67" i="228"/>
  <c r="BA67" i="228"/>
  <c r="AW67" i="228"/>
  <c r="AU70" i="228" s="1"/>
  <c r="BG66" i="228"/>
  <c r="AU75" i="228" s="1"/>
  <c r="BE66" i="228"/>
  <c r="BC66" i="228"/>
  <c r="AU72" i="228" s="1"/>
  <c r="BA66" i="228"/>
  <c r="AY66" i="228"/>
  <c r="AU69" i="228" s="1"/>
  <c r="AW66" i="228"/>
  <c r="BD65" i="228"/>
  <c r="AZ65" i="228"/>
  <c r="AV65" i="228"/>
  <c r="AR65" i="228"/>
  <c r="BD64" i="228"/>
  <c r="AZ64" i="228"/>
  <c r="AV64" i="228"/>
  <c r="AR64" i="228"/>
  <c r="O77" i="228"/>
  <c r="M77" i="228"/>
  <c r="N77" i="228" s="1"/>
  <c r="L77" i="228"/>
  <c r="K77" i="228"/>
  <c r="I77" i="228"/>
  <c r="J77" i="228" s="1"/>
  <c r="G77" i="228"/>
  <c r="E77" i="228"/>
  <c r="F77" i="228" s="1"/>
  <c r="O76" i="228"/>
  <c r="M76" i="228"/>
  <c r="N76" i="228" s="1"/>
  <c r="L76" i="228"/>
  <c r="K76" i="228"/>
  <c r="I76" i="228"/>
  <c r="J76" i="228" s="1"/>
  <c r="G76" i="228"/>
  <c r="E76" i="228"/>
  <c r="F76" i="228" s="1"/>
  <c r="O75" i="228"/>
  <c r="M75" i="228"/>
  <c r="N75" i="228" s="1"/>
  <c r="K75" i="228"/>
  <c r="I75" i="228"/>
  <c r="J75" i="228" s="1"/>
  <c r="G75" i="228"/>
  <c r="E75" i="228"/>
  <c r="R74" i="228"/>
  <c r="P77" i="228" s="1"/>
  <c r="K74" i="228"/>
  <c r="I74" i="228"/>
  <c r="J74" i="228" s="1"/>
  <c r="H77" i="228" s="1"/>
  <c r="H74" i="228"/>
  <c r="G74" i="228"/>
  <c r="E74" i="228"/>
  <c r="F74" i="228" s="1"/>
  <c r="R73" i="228"/>
  <c r="P76" i="228" s="1"/>
  <c r="K73" i="228"/>
  <c r="I73" i="228"/>
  <c r="J73" i="228" s="1"/>
  <c r="H76" i="228" s="1"/>
  <c r="H73" i="228"/>
  <c r="G73" i="228"/>
  <c r="E73" i="228"/>
  <c r="F73" i="228" s="1"/>
  <c r="T72" i="228"/>
  <c r="P75" i="228" s="1"/>
  <c r="R72" i="228"/>
  <c r="K72" i="228"/>
  <c r="I72" i="228"/>
  <c r="J72" i="228" s="1"/>
  <c r="G72" i="228"/>
  <c r="E72" i="228"/>
  <c r="R71" i="228"/>
  <c r="N71" i="228"/>
  <c r="L74" i="228" s="1"/>
  <c r="G71" i="228"/>
  <c r="E71" i="228"/>
  <c r="F71" i="228" s="1"/>
  <c r="R70" i="228"/>
  <c r="N70" i="228"/>
  <c r="L73" i="228" s="1"/>
  <c r="G70" i="228"/>
  <c r="E70" i="228"/>
  <c r="F70" i="228" s="1"/>
  <c r="T69" i="228"/>
  <c r="L75" i="228" s="1"/>
  <c r="R69" i="228"/>
  <c r="P69" i="228"/>
  <c r="L72" i="228" s="1"/>
  <c r="N69" i="228"/>
  <c r="G69" i="228"/>
  <c r="E69" i="228"/>
  <c r="F69" i="228" s="1"/>
  <c r="R68" i="228"/>
  <c r="N68" i="228"/>
  <c r="J68" i="228"/>
  <c r="H71" i="228" s="1"/>
  <c r="AF67" i="228"/>
  <c r="AE67" i="228"/>
  <c r="AC67" i="228"/>
  <c r="AB67" i="228"/>
  <c r="R67" i="228"/>
  <c r="N67" i="228"/>
  <c r="J67" i="228"/>
  <c r="H70" i="228" s="1"/>
  <c r="T66" i="228"/>
  <c r="H75" i="228" s="1"/>
  <c r="R66" i="228"/>
  <c r="P66" i="228"/>
  <c r="H72" i="228" s="1"/>
  <c r="N66" i="228"/>
  <c r="L66" i="228"/>
  <c r="H69" i="228" s="1"/>
  <c r="J66" i="228"/>
  <c r="Q65" i="228"/>
  <c r="M65" i="228"/>
  <c r="I65" i="228"/>
  <c r="E65" i="228"/>
  <c r="Q64" i="228"/>
  <c r="M64" i="228"/>
  <c r="I64" i="228"/>
  <c r="E64" i="228"/>
  <c r="BF51" i="228"/>
  <c r="BD51" i="228"/>
  <c r="BE51" i="228" s="1"/>
  <c r="BC51" i="228"/>
  <c r="BB51" i="228"/>
  <c r="AZ51" i="228"/>
  <c r="BA51" i="228" s="1"/>
  <c r="AX51" i="228"/>
  <c r="AV51" i="228"/>
  <c r="AW51" i="228" s="1"/>
  <c r="AU51" i="228"/>
  <c r="AT51" i="228"/>
  <c r="AR51" i="228"/>
  <c r="AS51" i="228" s="1"/>
  <c r="BF50" i="228"/>
  <c r="BD50" i="228"/>
  <c r="BE50" i="228" s="1"/>
  <c r="BC50" i="228"/>
  <c r="BB50" i="228"/>
  <c r="AZ50" i="228"/>
  <c r="BA50" i="228" s="1"/>
  <c r="AX50" i="228"/>
  <c r="AV50" i="228"/>
  <c r="AW50" i="228" s="1"/>
  <c r="AU50" i="228"/>
  <c r="AT50" i="228"/>
  <c r="AR50" i="228"/>
  <c r="AS50" i="228" s="1"/>
  <c r="BF49" i="228"/>
  <c r="BD49" i="228"/>
  <c r="BE49" i="228" s="1"/>
  <c r="BB49" i="228"/>
  <c r="AZ49" i="228"/>
  <c r="BA49" i="228" s="1"/>
  <c r="AX49" i="228"/>
  <c r="AV49" i="228"/>
  <c r="AW49" i="228" s="1"/>
  <c r="AT49" i="228"/>
  <c r="AR49" i="228"/>
  <c r="BI48" i="228"/>
  <c r="BG51" i="228" s="1"/>
  <c r="BB48" i="228"/>
  <c r="AZ48" i="228"/>
  <c r="BA48" i="228" s="1"/>
  <c r="AY51" i="228" s="1"/>
  <c r="AY48" i="228"/>
  <c r="AX48" i="228"/>
  <c r="AV48" i="228"/>
  <c r="AW48" i="228" s="1"/>
  <c r="AT48" i="228"/>
  <c r="AR48" i="228"/>
  <c r="AS48" i="228" s="1"/>
  <c r="BI47" i="228"/>
  <c r="BG50" i="228" s="1"/>
  <c r="BB47" i="228"/>
  <c r="AZ47" i="228"/>
  <c r="BA47" i="228" s="1"/>
  <c r="AY50" i="228" s="1"/>
  <c r="AY47" i="228"/>
  <c r="AX47" i="228"/>
  <c r="AV47" i="228"/>
  <c r="AW47" i="228" s="1"/>
  <c r="AT47" i="228"/>
  <c r="AR47" i="228"/>
  <c r="AS47" i="228" s="1"/>
  <c r="BK46" i="228"/>
  <c r="BG49" i="228" s="1"/>
  <c r="BI46" i="228"/>
  <c r="BB46" i="228"/>
  <c r="AZ46" i="228"/>
  <c r="BA46" i="228" s="1"/>
  <c r="AX46" i="228"/>
  <c r="AV46" i="228"/>
  <c r="AW46" i="228" s="1"/>
  <c r="AT46" i="228"/>
  <c r="AR46" i="228"/>
  <c r="BI45" i="228"/>
  <c r="BE45" i="228"/>
  <c r="BC48" i="228" s="1"/>
  <c r="AX45" i="228"/>
  <c r="AV45" i="228"/>
  <c r="AW45" i="228" s="1"/>
  <c r="AU48" i="228" s="1"/>
  <c r="AU45" i="228"/>
  <c r="AT45" i="228"/>
  <c r="AR45" i="228"/>
  <c r="AS45" i="228" s="1"/>
  <c r="BI44" i="228"/>
  <c r="BE44" i="228"/>
  <c r="BC47" i="228" s="1"/>
  <c r="AX44" i="228"/>
  <c r="AV44" i="228"/>
  <c r="AW44" i="228" s="1"/>
  <c r="AU47" i="228" s="1"/>
  <c r="AU44" i="228"/>
  <c r="AT44" i="228"/>
  <c r="AR44" i="228"/>
  <c r="AS44" i="228" s="1"/>
  <c r="BK43" i="228"/>
  <c r="BC49" i="228" s="1"/>
  <c r="BI43" i="228"/>
  <c r="BG43" i="228"/>
  <c r="BC46" i="228" s="1"/>
  <c r="BE43" i="228"/>
  <c r="AX43" i="228"/>
  <c r="AV43" i="228"/>
  <c r="AW43" i="228" s="1"/>
  <c r="AT43" i="228"/>
  <c r="AR43" i="228"/>
  <c r="BI42" i="228"/>
  <c r="BE42" i="228"/>
  <c r="BA42" i="228"/>
  <c r="AY45" i="228" s="1"/>
  <c r="AT42" i="228"/>
  <c r="AR42" i="228"/>
  <c r="AS42" i="228" s="1"/>
  <c r="BI41" i="228"/>
  <c r="BE41" i="228"/>
  <c r="BA41" i="228"/>
  <c r="AY44" i="228" s="1"/>
  <c r="AT41" i="228"/>
  <c r="AR41" i="228"/>
  <c r="AS41" i="228" s="1"/>
  <c r="BK40" i="228"/>
  <c r="AY49" i="228" s="1"/>
  <c r="BI40" i="228"/>
  <c r="BG40" i="228"/>
  <c r="AY46" i="228" s="1"/>
  <c r="BE40" i="228"/>
  <c r="BC40" i="228"/>
  <c r="AY43" i="228" s="1"/>
  <c r="BA40" i="228"/>
  <c r="AT40" i="228"/>
  <c r="AR40" i="228"/>
  <c r="BI39" i="228"/>
  <c r="BE39" i="228"/>
  <c r="BA39" i="228"/>
  <c r="AW39" i="228"/>
  <c r="AU42" i="228" s="1"/>
  <c r="BW38" i="228"/>
  <c r="BV38" i="228"/>
  <c r="BT38" i="228"/>
  <c r="BS38" i="228"/>
  <c r="BI38" i="228"/>
  <c r="BE38" i="228"/>
  <c r="BA38" i="228"/>
  <c r="AW38" i="228"/>
  <c r="AU41" i="228" s="1"/>
  <c r="BK37" i="228"/>
  <c r="AU49" i="228" s="1"/>
  <c r="BI37" i="228"/>
  <c r="BG37" i="228"/>
  <c r="AU46" i="228" s="1"/>
  <c r="BE37" i="228"/>
  <c r="BC37" i="228"/>
  <c r="AU43" i="228" s="1"/>
  <c r="BA37" i="228"/>
  <c r="AY37" i="228"/>
  <c r="AU40" i="228" s="1"/>
  <c r="AW37" i="228"/>
  <c r="BH36" i="228"/>
  <c r="BD36" i="228"/>
  <c r="AZ36" i="228"/>
  <c r="AV36" i="228"/>
  <c r="AR36" i="228"/>
  <c r="BH35" i="228"/>
  <c r="BD35" i="228"/>
  <c r="AZ35" i="228"/>
  <c r="AV35" i="228"/>
  <c r="AR35" i="228"/>
  <c r="S51" i="228"/>
  <c r="Q51" i="228"/>
  <c r="R51" i="228" s="1"/>
  <c r="P51" i="228"/>
  <c r="O51" i="228"/>
  <c r="M51" i="228"/>
  <c r="N51" i="228" s="1"/>
  <c r="K51" i="228"/>
  <c r="I51" i="228"/>
  <c r="J51" i="228" s="1"/>
  <c r="H51" i="228"/>
  <c r="G51" i="228"/>
  <c r="E51" i="228"/>
  <c r="F51" i="228" s="1"/>
  <c r="S50" i="228"/>
  <c r="Q50" i="228"/>
  <c r="R50" i="228" s="1"/>
  <c r="P50" i="228"/>
  <c r="O50" i="228"/>
  <c r="M50" i="228"/>
  <c r="N50" i="228" s="1"/>
  <c r="K50" i="228"/>
  <c r="I50" i="228"/>
  <c r="J50" i="228" s="1"/>
  <c r="H50" i="228"/>
  <c r="G50" i="228"/>
  <c r="E50" i="228"/>
  <c r="F50" i="228" s="1"/>
  <c r="S49" i="228"/>
  <c r="Q49" i="228"/>
  <c r="R49" i="228" s="1"/>
  <c r="O49" i="228"/>
  <c r="M49" i="228"/>
  <c r="N49" i="228" s="1"/>
  <c r="K49" i="228"/>
  <c r="I49" i="228"/>
  <c r="J49" i="228" s="1"/>
  <c r="G49" i="228"/>
  <c r="E49" i="228"/>
  <c r="V48" i="228"/>
  <c r="T51" i="228" s="1"/>
  <c r="O48" i="228"/>
  <c r="M48" i="228"/>
  <c r="N48" i="228" s="1"/>
  <c r="L51" i="228" s="1"/>
  <c r="L48" i="228"/>
  <c r="K48" i="228"/>
  <c r="I48" i="228"/>
  <c r="J48" i="228" s="1"/>
  <c r="G48" i="228"/>
  <c r="E48" i="228"/>
  <c r="F48" i="228" s="1"/>
  <c r="V47" i="228"/>
  <c r="T50" i="228" s="1"/>
  <c r="O47" i="228"/>
  <c r="M47" i="228"/>
  <c r="N47" i="228" s="1"/>
  <c r="L50" i="228" s="1"/>
  <c r="L47" i="228"/>
  <c r="K47" i="228"/>
  <c r="I47" i="228"/>
  <c r="J47" i="228" s="1"/>
  <c r="G47" i="228"/>
  <c r="E47" i="228"/>
  <c r="F47" i="228" s="1"/>
  <c r="X46" i="228"/>
  <c r="T49" i="228" s="1"/>
  <c r="V46" i="228"/>
  <c r="O46" i="228"/>
  <c r="M46" i="228"/>
  <c r="N46" i="228" s="1"/>
  <c r="K46" i="228"/>
  <c r="I46" i="228"/>
  <c r="J46" i="228" s="1"/>
  <c r="G46" i="228"/>
  <c r="E46" i="228"/>
  <c r="V45" i="228"/>
  <c r="R45" i="228"/>
  <c r="P48" i="228" s="1"/>
  <c r="K45" i="228"/>
  <c r="I45" i="228"/>
  <c r="J45" i="228" s="1"/>
  <c r="H48" i="228" s="1"/>
  <c r="H45" i="228"/>
  <c r="G45" i="228"/>
  <c r="E45" i="228"/>
  <c r="F45" i="228" s="1"/>
  <c r="V44" i="228"/>
  <c r="R44" i="228"/>
  <c r="P47" i="228" s="1"/>
  <c r="K44" i="228"/>
  <c r="I44" i="228"/>
  <c r="J44" i="228" s="1"/>
  <c r="H47" i="228" s="1"/>
  <c r="H44" i="228"/>
  <c r="G44" i="228"/>
  <c r="E44" i="228"/>
  <c r="F44" i="228" s="1"/>
  <c r="X43" i="228"/>
  <c r="P49" i="228" s="1"/>
  <c r="V43" i="228"/>
  <c r="T43" i="228"/>
  <c r="P46" i="228" s="1"/>
  <c r="R43" i="228"/>
  <c r="K43" i="228"/>
  <c r="I43" i="228"/>
  <c r="J43" i="228" s="1"/>
  <c r="G43" i="228"/>
  <c r="E43" i="228"/>
  <c r="F43" i="228" s="1"/>
  <c r="V42" i="228"/>
  <c r="R42" i="228"/>
  <c r="N42" i="228"/>
  <c r="L45" i="228" s="1"/>
  <c r="G42" i="228"/>
  <c r="E42" i="228"/>
  <c r="F42" i="228" s="1"/>
  <c r="V41" i="228"/>
  <c r="R41" i="228"/>
  <c r="N41" i="228"/>
  <c r="L44" i="228" s="1"/>
  <c r="G41" i="228"/>
  <c r="E41" i="228"/>
  <c r="F41" i="228" s="1"/>
  <c r="X40" i="228"/>
  <c r="L49" i="228" s="1"/>
  <c r="V40" i="228"/>
  <c r="T40" i="228"/>
  <c r="L46" i="228" s="1"/>
  <c r="R40" i="228"/>
  <c r="P40" i="228"/>
  <c r="L43" i="228" s="1"/>
  <c r="N40" i="228"/>
  <c r="G40" i="228"/>
  <c r="E40" i="228"/>
  <c r="V39" i="228"/>
  <c r="R39" i="228"/>
  <c r="N39" i="228"/>
  <c r="J39" i="228"/>
  <c r="H42" i="228" s="1"/>
  <c r="AJ38" i="228"/>
  <c r="AI38" i="228"/>
  <c r="AG38" i="228"/>
  <c r="AF38" i="228"/>
  <c r="V38" i="228"/>
  <c r="R38" i="228"/>
  <c r="N38" i="228"/>
  <c r="J38" i="228"/>
  <c r="H41" i="228" s="1"/>
  <c r="X37" i="228"/>
  <c r="H49" i="228" s="1"/>
  <c r="V37" i="228"/>
  <c r="T37" i="228"/>
  <c r="H46" i="228" s="1"/>
  <c r="R37" i="228"/>
  <c r="P37" i="228"/>
  <c r="H43" i="228" s="1"/>
  <c r="N37" i="228"/>
  <c r="L37" i="228"/>
  <c r="H40" i="228" s="1"/>
  <c r="J37" i="228"/>
  <c r="U36" i="228"/>
  <c r="Q36" i="228"/>
  <c r="M36" i="228"/>
  <c r="I36" i="228"/>
  <c r="E36" i="228"/>
  <c r="U35" i="228"/>
  <c r="Q35" i="228"/>
  <c r="M35" i="228"/>
  <c r="I35" i="228"/>
  <c r="E35" i="228"/>
  <c r="U162" i="228"/>
  <c r="U161" i="228"/>
  <c r="P271" i="228" l="1"/>
  <c r="L237" i="228"/>
  <c r="L238" i="228"/>
  <c r="P270" i="228"/>
  <c r="BQ116" i="228"/>
  <c r="AD231" i="228"/>
  <c r="BT116" i="228"/>
  <c r="AJ167" i="228"/>
  <c r="AI176" i="228"/>
  <c r="AK164" i="228"/>
  <c r="AH146" i="228"/>
  <c r="AG155" i="228"/>
  <c r="AE164" i="228"/>
  <c r="AA165" i="228" s="1"/>
  <c r="AJ170" i="228"/>
  <c r="BO73" i="228"/>
  <c r="AA101" i="228"/>
  <c r="W102" i="228" s="1"/>
  <c r="AJ176" i="228"/>
  <c r="AF104" i="228"/>
  <c r="AO208" i="228"/>
  <c r="AJ149" i="228"/>
  <c r="AJ173" i="228"/>
  <c r="AF279" i="228"/>
  <c r="AH185" i="228"/>
  <c r="AC186" i="228" s="1"/>
  <c r="AK146" i="228"/>
  <c r="AA276" i="228"/>
  <c r="W277" i="228" s="1"/>
  <c r="AL185" i="228"/>
  <c r="AL208" i="228"/>
  <c r="AG152" i="228"/>
  <c r="AI173" i="228"/>
  <c r="AK173" i="228" s="1"/>
  <c r="BS104" i="228"/>
  <c r="AJ152" i="228"/>
  <c r="AH164" i="228"/>
  <c r="AF167" i="228"/>
  <c r="AG170" i="228"/>
  <c r="AI170" i="228"/>
  <c r="F172" i="228"/>
  <c r="AD173" i="228" s="1"/>
  <c r="Y174" i="228" s="1"/>
  <c r="AC122" i="228"/>
  <c r="BS110" i="228"/>
  <c r="BO119" i="228"/>
  <c r="AG261" i="228"/>
  <c r="AK197" i="228"/>
  <c r="AN214" i="228"/>
  <c r="AN217" i="228"/>
  <c r="AE146" i="228"/>
  <c r="AA147" i="228" s="1"/>
  <c r="AI158" i="228"/>
  <c r="F166" i="228"/>
  <c r="AD167" i="228" s="1"/>
  <c r="Y168" i="228" s="1"/>
  <c r="AG173" i="228"/>
  <c r="AG176" i="228"/>
  <c r="AD116" i="228"/>
  <c r="BT146" i="228"/>
  <c r="AM211" i="228"/>
  <c r="AI149" i="228"/>
  <c r="AK149" i="228" s="1"/>
  <c r="AF152" i="228"/>
  <c r="AF155" i="228"/>
  <c r="AJ158" i="228"/>
  <c r="AF173" i="228"/>
  <c r="AH173" i="228" s="1"/>
  <c r="AD164" i="228"/>
  <c r="Y165" i="228" s="1"/>
  <c r="AF170" i="228"/>
  <c r="AG167" i="228"/>
  <c r="AF176" i="228"/>
  <c r="AI167" i="228"/>
  <c r="AK167" i="228" s="1"/>
  <c r="F169" i="228"/>
  <c r="AE170" i="228" s="1"/>
  <c r="AA171" i="228" s="1"/>
  <c r="F175" i="228"/>
  <c r="AD176" i="228" s="1"/>
  <c r="Y177" i="228" s="1"/>
  <c r="AG149" i="228"/>
  <c r="AD152" i="228"/>
  <c r="Y153" i="228" s="1"/>
  <c r="AI155" i="228"/>
  <c r="AF158" i="228"/>
  <c r="F148" i="228"/>
  <c r="AE149" i="228" s="1"/>
  <c r="AA150" i="228" s="1"/>
  <c r="AE152" i="228"/>
  <c r="AA153" i="228" s="1"/>
  <c r="AI152" i="228"/>
  <c r="F154" i="228"/>
  <c r="AD155" i="228" s="1"/>
  <c r="Y156" i="228" s="1"/>
  <c r="AJ155" i="228"/>
  <c r="AG158" i="228"/>
  <c r="AD146" i="228"/>
  <c r="Y147" i="228" s="1"/>
  <c r="AF149" i="228"/>
  <c r="F157" i="228"/>
  <c r="AD158" i="228" s="1"/>
  <c r="Y159" i="228" s="1"/>
  <c r="AF70" i="228"/>
  <c r="AE76" i="228"/>
  <c r="BM67" i="228"/>
  <c r="BH68" i="228" s="1"/>
  <c r="BT67" i="228"/>
  <c r="AG101" i="228"/>
  <c r="AA261" i="228"/>
  <c r="W262" i="228" s="1"/>
  <c r="AF264" i="228"/>
  <c r="BM261" i="228"/>
  <c r="BH262" i="228" s="1"/>
  <c r="BT261" i="228"/>
  <c r="BO264" i="228"/>
  <c r="AN191" i="228"/>
  <c r="AK220" i="228"/>
  <c r="AM223" i="228"/>
  <c r="BS125" i="228"/>
  <c r="BQ146" i="228"/>
  <c r="BO149" i="228"/>
  <c r="AB267" i="228"/>
  <c r="BQ261" i="228"/>
  <c r="AO185" i="228"/>
  <c r="AN211" i="228"/>
  <c r="AB107" i="228"/>
  <c r="BM101" i="228"/>
  <c r="BH102" i="228" s="1"/>
  <c r="BT101" i="228"/>
  <c r="BO104" i="228"/>
  <c r="BS155" i="228"/>
  <c r="BS270" i="228"/>
  <c r="AB282" i="228"/>
  <c r="AB73" i="228"/>
  <c r="BN67" i="228"/>
  <c r="BJ68" i="228" s="1"/>
  <c r="Z101" i="228"/>
  <c r="U102" i="228" s="1"/>
  <c r="AB104" i="228"/>
  <c r="AC104" i="228"/>
  <c r="AF110" i="228"/>
  <c r="BN101" i="228"/>
  <c r="BJ102" i="228" s="1"/>
  <c r="BO107" i="228"/>
  <c r="BP119" i="228"/>
  <c r="BS122" i="228"/>
  <c r="BP149" i="228"/>
  <c r="BS152" i="228"/>
  <c r="AC237" i="228"/>
  <c r="AE240" i="228"/>
  <c r="Z261" i="228"/>
  <c r="U262" i="228" s="1"/>
  <c r="AB264" i="228"/>
  <c r="AC264" i="228"/>
  <c r="AF270" i="228"/>
  <c r="BN261" i="228"/>
  <c r="BJ262" i="228" s="1"/>
  <c r="BS264" i="228"/>
  <c r="BO267" i="228"/>
  <c r="Z276" i="228"/>
  <c r="U277" i="228" s="1"/>
  <c r="AG276" i="228"/>
  <c r="AB279" i="228"/>
  <c r="AC279" i="228"/>
  <c r="AF285" i="228"/>
  <c r="AN188" i="228"/>
  <c r="AM188" i="228"/>
  <c r="AM191" i="228"/>
  <c r="AJ191" i="228"/>
  <c r="AJ194" i="228"/>
  <c r="AJ197" i="228"/>
  <c r="AN200" i="228"/>
  <c r="BQ38" i="228"/>
  <c r="BL39" i="228" s="1"/>
  <c r="AA67" i="228"/>
  <c r="W68" i="228" s="1"/>
  <c r="AG67" i="228"/>
  <c r="Z70" i="228"/>
  <c r="U71" i="228" s="1"/>
  <c r="BS76" i="228"/>
  <c r="AD101" i="228"/>
  <c r="F103" i="228"/>
  <c r="AA116" i="228"/>
  <c r="W117" i="228" s="1"/>
  <c r="AF119" i="228"/>
  <c r="AB122" i="228"/>
  <c r="AE125" i="228"/>
  <c r="BP107" i="228"/>
  <c r="BR110" i="228"/>
  <c r="BN116" i="228"/>
  <c r="BJ117" i="228" s="1"/>
  <c r="BR125" i="228"/>
  <c r="BN146" i="228"/>
  <c r="BJ147" i="228" s="1"/>
  <c r="BR155" i="228"/>
  <c r="BT155" i="228" s="1"/>
  <c r="Z231" i="228"/>
  <c r="U232" i="228" s="1"/>
  <c r="AG231" i="228"/>
  <c r="AB234" i="228"/>
  <c r="AC234" i="228"/>
  <c r="AF240" i="228"/>
  <c r="AD261" i="228"/>
  <c r="BP267" i="228"/>
  <c r="BR270" i="228"/>
  <c r="AD276" i="228"/>
  <c r="AK194" i="228"/>
  <c r="AH208" i="228"/>
  <c r="AC209" i="228" s="1"/>
  <c r="AJ217" i="228"/>
  <c r="BP104" i="228"/>
  <c r="BP264" i="228"/>
  <c r="AN194" i="228"/>
  <c r="AI208" i="228"/>
  <c r="AE209" i="228" s="1"/>
  <c r="F210" i="228"/>
  <c r="AI211" i="228" s="1"/>
  <c r="AE212" i="228" s="1"/>
  <c r="AM214" i="228"/>
  <c r="AJ214" i="228"/>
  <c r="F216" i="228"/>
  <c r="AH217" i="228" s="1"/>
  <c r="AC218" i="228" s="1"/>
  <c r="AK217" i="228"/>
  <c r="AJ220" i="228"/>
  <c r="AN223" i="228"/>
  <c r="BS70" i="228"/>
  <c r="AC107" i="228"/>
  <c r="AE110" i="228"/>
  <c r="Z116" i="228"/>
  <c r="U117" i="228" s="1"/>
  <c r="AG116" i="228"/>
  <c r="AB119" i="228"/>
  <c r="AC119" i="228"/>
  <c r="AF125" i="228"/>
  <c r="BQ101" i="228"/>
  <c r="AS103" i="228"/>
  <c r="BM104" i="228" s="1"/>
  <c r="BH105" i="228" s="1"/>
  <c r="AS118" i="228"/>
  <c r="BM119" i="228" s="1"/>
  <c r="BH120" i="228" s="1"/>
  <c r="AS148" i="228"/>
  <c r="BM149" i="228" s="1"/>
  <c r="BH150" i="228" s="1"/>
  <c r="AA231" i="228"/>
  <c r="W232" i="228" s="1"/>
  <c r="AF234" i="228"/>
  <c r="AB237" i="228"/>
  <c r="AC267" i="228"/>
  <c r="AE270" i="228"/>
  <c r="AS263" i="228"/>
  <c r="BN264" i="228" s="1"/>
  <c r="BJ265" i="228" s="1"/>
  <c r="AC282" i="228"/>
  <c r="AD282" i="228" s="1"/>
  <c r="AE285" i="228"/>
  <c r="AI185" i="228"/>
  <c r="AE186" i="228" s="1"/>
  <c r="AM200" i="228"/>
  <c r="AJ211" i="228"/>
  <c r="AK214" i="228"/>
  <c r="AM220" i="228"/>
  <c r="AJ223" i="228"/>
  <c r="AK211" i="228"/>
  <c r="F213" i="228"/>
  <c r="AI214" i="228" s="1"/>
  <c r="AE215" i="228" s="1"/>
  <c r="AM217" i="228"/>
  <c r="F219" i="228"/>
  <c r="AH220" i="228" s="1"/>
  <c r="AC221" i="228" s="1"/>
  <c r="AN220" i="228"/>
  <c r="AK223" i="228"/>
  <c r="F222" i="228"/>
  <c r="AH223" i="228" s="1"/>
  <c r="AC224" i="228" s="1"/>
  <c r="AH188" i="228"/>
  <c r="AC189" i="228" s="1"/>
  <c r="AI188" i="228"/>
  <c r="AE189" i="228" s="1"/>
  <c r="AJ188" i="228"/>
  <c r="AK191" i="228"/>
  <c r="AH194" i="228"/>
  <c r="AC195" i="228" s="1"/>
  <c r="AM197" i="228"/>
  <c r="AJ200" i="228"/>
  <c r="AK188" i="228"/>
  <c r="F190" i="228"/>
  <c r="AI191" i="228" s="1"/>
  <c r="AE192" i="228" s="1"/>
  <c r="AI194" i="228"/>
  <c r="AE195" i="228" s="1"/>
  <c r="AM194" i="228"/>
  <c r="F196" i="228"/>
  <c r="AH197" i="228" s="1"/>
  <c r="AC198" i="228" s="1"/>
  <c r="AN197" i="228"/>
  <c r="AK200" i="228"/>
  <c r="F199" i="228"/>
  <c r="AH200" i="228" s="1"/>
  <c r="AC201" i="228" s="1"/>
  <c r="Z279" i="228"/>
  <c r="U280" i="228" s="1"/>
  <c r="AE282" i="228"/>
  <c r="AB285" i="228"/>
  <c r="AA279" i="228"/>
  <c r="W280" i="228" s="1"/>
  <c r="AE279" i="228"/>
  <c r="F281" i="228"/>
  <c r="Z282" i="228" s="1"/>
  <c r="U283" i="228" s="1"/>
  <c r="AF282" i="228"/>
  <c r="AC285" i="228"/>
  <c r="F284" i="228"/>
  <c r="AA285" i="228" s="1"/>
  <c r="W286" i="228" s="1"/>
  <c r="BR267" i="228"/>
  <c r="BO270" i="228"/>
  <c r="BR264" i="228"/>
  <c r="BT264" i="228" s="1"/>
  <c r="AS266" i="228"/>
  <c r="BM267" i="228" s="1"/>
  <c r="BH268" i="228" s="1"/>
  <c r="BS267" i="228"/>
  <c r="BP270" i="228"/>
  <c r="AS269" i="228"/>
  <c r="BN270" i="228" s="1"/>
  <c r="BJ271" i="228" s="1"/>
  <c r="Z264" i="228"/>
  <c r="U265" i="228" s="1"/>
  <c r="AE267" i="228"/>
  <c r="AB270" i="228"/>
  <c r="AA264" i="228"/>
  <c r="W265" i="228" s="1"/>
  <c r="AE264" i="228"/>
  <c r="AG264" i="228" s="1"/>
  <c r="F266" i="228"/>
  <c r="Z267" i="228" s="1"/>
  <c r="AF267" i="228"/>
  <c r="AC270" i="228"/>
  <c r="F269" i="228"/>
  <c r="AA270" i="228" s="1"/>
  <c r="W271" i="228" s="1"/>
  <c r="Z234" i="228"/>
  <c r="U235" i="228" s="1"/>
  <c r="AE237" i="228"/>
  <c r="AB240" i="228"/>
  <c r="AA234" i="228"/>
  <c r="W235" i="228" s="1"/>
  <c r="AE234" i="228"/>
  <c r="F236" i="228"/>
  <c r="AF237" i="228"/>
  <c r="AC240" i="228"/>
  <c r="F239" i="228"/>
  <c r="AA240" i="228" s="1"/>
  <c r="W241" i="228" s="1"/>
  <c r="BR152" i="228"/>
  <c r="BT152" i="228" s="1"/>
  <c r="BO155" i="228"/>
  <c r="BM146" i="228"/>
  <c r="BH147" i="228" s="1"/>
  <c r="BR149" i="228"/>
  <c r="AS151" i="228"/>
  <c r="BN152" i="228" s="1"/>
  <c r="BJ153" i="228" s="1"/>
  <c r="BO152" i="228"/>
  <c r="BP155" i="228"/>
  <c r="BS149" i="228"/>
  <c r="BP152" i="228"/>
  <c r="AS154" i="228"/>
  <c r="BN155" i="228" s="1"/>
  <c r="BJ156" i="228" s="1"/>
  <c r="BR122" i="228"/>
  <c r="BO125" i="228"/>
  <c r="BM116" i="228"/>
  <c r="BH117" i="228" s="1"/>
  <c r="BN119" i="228"/>
  <c r="BJ120" i="228" s="1"/>
  <c r="BR119" i="228"/>
  <c r="AS121" i="228"/>
  <c r="BM122" i="228" s="1"/>
  <c r="BH123" i="228" s="1"/>
  <c r="BO122" i="228"/>
  <c r="BP125" i="228"/>
  <c r="BS119" i="228"/>
  <c r="BP122" i="228"/>
  <c r="AS124" i="228"/>
  <c r="BN125" i="228" s="1"/>
  <c r="BJ126" i="228" s="1"/>
  <c r="BR107" i="228"/>
  <c r="BO110" i="228"/>
  <c r="BR104" i="228"/>
  <c r="AS106" i="228"/>
  <c r="BM107" i="228" s="1"/>
  <c r="BH108" i="228" s="1"/>
  <c r="BS107" i="228"/>
  <c r="BP110" i="228"/>
  <c r="AS109" i="228"/>
  <c r="BM110" i="228" s="1"/>
  <c r="BH111" i="228" s="1"/>
  <c r="AA125" i="228"/>
  <c r="W126" i="228" s="1"/>
  <c r="Z119" i="228"/>
  <c r="U120" i="228" s="1"/>
  <c r="AE122" i="228"/>
  <c r="AB125" i="228"/>
  <c r="AA119" i="228"/>
  <c r="W120" i="228" s="1"/>
  <c r="AE119" i="228"/>
  <c r="F121" i="228"/>
  <c r="Z122" i="228" s="1"/>
  <c r="U123" i="228" s="1"/>
  <c r="AF122" i="228"/>
  <c r="AC125" i="228"/>
  <c r="Z125" i="228"/>
  <c r="U126" i="228" s="1"/>
  <c r="Z104" i="228"/>
  <c r="U105" i="228" s="1"/>
  <c r="AE107" i="228"/>
  <c r="AB110" i="228"/>
  <c r="AA104" i="228"/>
  <c r="W105" i="228" s="1"/>
  <c r="AE104" i="228"/>
  <c r="F106" i="228"/>
  <c r="Z107" i="228" s="1"/>
  <c r="U108" i="228" s="1"/>
  <c r="AF107" i="228"/>
  <c r="AC110" i="228"/>
  <c r="F109" i="228"/>
  <c r="Z110" i="228" s="1"/>
  <c r="U111" i="228" s="1"/>
  <c r="BW50" i="228"/>
  <c r="AD67" i="228"/>
  <c r="BP73" i="228"/>
  <c r="BR76" i="228"/>
  <c r="BO70" i="228"/>
  <c r="BP70" i="228"/>
  <c r="AH38" i="228"/>
  <c r="AC73" i="228"/>
  <c r="AD73" i="228" s="1"/>
  <c r="AF76" i="228"/>
  <c r="BQ67" i="228"/>
  <c r="AS69" i="228"/>
  <c r="BM70" i="228" s="1"/>
  <c r="BH71" i="228" s="1"/>
  <c r="AB70" i="228"/>
  <c r="AC70" i="228"/>
  <c r="BR73" i="228"/>
  <c r="BO76" i="228"/>
  <c r="BR70" i="228"/>
  <c r="AS72" i="228"/>
  <c r="BM73" i="228" s="1"/>
  <c r="BH74" i="228" s="1"/>
  <c r="BS73" i="228"/>
  <c r="BP76" i="228"/>
  <c r="AS75" i="228"/>
  <c r="BN76" i="228" s="1"/>
  <c r="BJ77" i="228" s="1"/>
  <c r="AE73" i="228"/>
  <c r="AB76" i="228"/>
  <c r="Z67" i="228"/>
  <c r="U68" i="228" s="1"/>
  <c r="AA70" i="228"/>
  <c r="W71" i="228" s="1"/>
  <c r="AE70" i="228"/>
  <c r="F72" i="228"/>
  <c r="Z73" i="228" s="1"/>
  <c r="U74" i="228" s="1"/>
  <c r="AF73" i="228"/>
  <c r="AC76" i="228"/>
  <c r="F75" i="228"/>
  <c r="Z76" i="228" s="1"/>
  <c r="U77" i="228" s="1"/>
  <c r="BU38" i="228"/>
  <c r="BV41" i="228"/>
  <c r="BV50" i="228"/>
  <c r="BS44" i="228"/>
  <c r="AG47" i="228"/>
  <c r="AJ41" i="228"/>
  <c r="BS47" i="228"/>
  <c r="AK38" i="228"/>
  <c r="AF41" i="228"/>
  <c r="AI50" i="228"/>
  <c r="F40" i="228"/>
  <c r="AE41" i="228" s="1"/>
  <c r="AA42" i="228" s="1"/>
  <c r="AJ44" i="228"/>
  <c r="AF47" i="228"/>
  <c r="AJ50" i="228"/>
  <c r="BW41" i="228"/>
  <c r="AS43" i="228"/>
  <c r="BQ44" i="228" s="1"/>
  <c r="BL45" i="228" s="1"/>
  <c r="BT47" i="228"/>
  <c r="BR38" i="228"/>
  <c r="BN39" i="228" s="1"/>
  <c r="BX38" i="228"/>
  <c r="BW44" i="228"/>
  <c r="AE38" i="228"/>
  <c r="AA39" i="228" s="1"/>
  <c r="AG44" i="228"/>
  <c r="BT44" i="228"/>
  <c r="BT41" i="228"/>
  <c r="BV47" i="228"/>
  <c r="BS50" i="228"/>
  <c r="AS40" i="228"/>
  <c r="BR41" i="228" s="1"/>
  <c r="BN42" i="228" s="1"/>
  <c r="BR44" i="228"/>
  <c r="BN45" i="228" s="1"/>
  <c r="BV44" i="228"/>
  <c r="AS46" i="228"/>
  <c r="BQ47" i="228" s="1"/>
  <c r="BL48" i="228" s="1"/>
  <c r="BW47" i="228"/>
  <c r="BT50" i="228"/>
  <c r="BS41" i="228"/>
  <c r="AS49" i="228"/>
  <c r="BQ50" i="228" s="1"/>
  <c r="BL51" i="228" s="1"/>
  <c r="AD44" i="228"/>
  <c r="Y45" i="228" s="1"/>
  <c r="AG41" i="228"/>
  <c r="AI47" i="228"/>
  <c r="AF50" i="228"/>
  <c r="AE44" i="228"/>
  <c r="AA45" i="228" s="1"/>
  <c r="AI44" i="228"/>
  <c r="F46" i="228"/>
  <c r="AD47" i="228" s="1"/>
  <c r="Y48" i="228" s="1"/>
  <c r="AJ47" i="228"/>
  <c r="AG50" i="228"/>
  <c r="AD38" i="228"/>
  <c r="Y39" i="228" s="1"/>
  <c r="AI41" i="228"/>
  <c r="AF44" i="228"/>
  <c r="F49" i="228"/>
  <c r="AD50" i="228" s="1"/>
  <c r="Y51" i="228" s="1"/>
  <c r="Z237" i="228" l="1"/>
  <c r="U238" i="228" s="1"/>
  <c r="AT11" i="228"/>
  <c r="BN149" i="228"/>
  <c r="BJ150" i="228" s="1"/>
  <c r="AH149" i="228"/>
  <c r="AO214" i="228"/>
  <c r="AG70" i="228"/>
  <c r="BT104" i="228"/>
  <c r="AE167" i="228"/>
  <c r="AA168" i="228" s="1"/>
  <c r="AG104" i="228"/>
  <c r="AG119" i="228"/>
  <c r="AG279" i="228"/>
  <c r="AD149" i="228"/>
  <c r="Y150" i="228" s="1"/>
  <c r="U268" i="228"/>
  <c r="AK41" i="228"/>
  <c r="BT70" i="228"/>
  <c r="AG270" i="228"/>
  <c r="AG285" i="228"/>
  <c r="AK152" i="228"/>
  <c r="AO211" i="228"/>
  <c r="BQ119" i="228"/>
  <c r="AD122" i="228"/>
  <c r="BQ73" i="228"/>
  <c r="AH167" i="228"/>
  <c r="BX50" i="228"/>
  <c r="AL191" i="228"/>
  <c r="BT76" i="228"/>
  <c r="AK176" i="228"/>
  <c r="AO223" i="228"/>
  <c r="BT122" i="228"/>
  <c r="BT125" i="228"/>
  <c r="AD234" i="228"/>
  <c r="AG76" i="228"/>
  <c r="AO188" i="228"/>
  <c r="AO217" i="228"/>
  <c r="AD267" i="228"/>
  <c r="AL197" i="228"/>
  <c r="AO200" i="228"/>
  <c r="AL194" i="228"/>
  <c r="AO191" i="228"/>
  <c r="AH41" i="228"/>
  <c r="BQ107" i="228"/>
  <c r="BT110" i="228"/>
  <c r="BQ264" i="228"/>
  <c r="AK170" i="228"/>
  <c r="AD107" i="228"/>
  <c r="AG110" i="228"/>
  <c r="AK50" i="228"/>
  <c r="BN70" i="228"/>
  <c r="BJ71" i="228" s="1"/>
  <c r="AI217" i="228"/>
  <c r="AE218" i="228" s="1"/>
  <c r="BQ267" i="228"/>
  <c r="BQ104" i="228"/>
  <c r="AG234" i="228"/>
  <c r="AA122" i="228"/>
  <c r="W123" i="228" s="1"/>
  <c r="BN104" i="228"/>
  <c r="BJ105" i="228" s="1"/>
  <c r="AE173" i="228"/>
  <c r="AA174" i="228" s="1"/>
  <c r="AH155" i="228"/>
  <c r="AD237" i="228"/>
  <c r="AL220" i="228"/>
  <c r="AH152" i="228"/>
  <c r="BQ149" i="228"/>
  <c r="AE176" i="228"/>
  <c r="AA177" i="228" s="1"/>
  <c r="AH211" i="228"/>
  <c r="AC212" i="228" s="1"/>
  <c r="AH44" i="228"/>
  <c r="BM264" i="228"/>
  <c r="BH265" i="228" s="1"/>
  <c r="AO194" i="228"/>
  <c r="BT270" i="228"/>
  <c r="AH176" i="228"/>
  <c r="AD119" i="228"/>
  <c r="AK44" i="228"/>
  <c r="AE158" i="228"/>
  <c r="AA159" i="228" s="1"/>
  <c r="AH170" i="228"/>
  <c r="AD41" i="228"/>
  <c r="Y42" i="228" s="1"/>
  <c r="BM152" i="228"/>
  <c r="BH153" i="228" s="1"/>
  <c r="Z285" i="228"/>
  <c r="U286" i="228" s="1"/>
  <c r="AA282" i="228"/>
  <c r="W283" i="228" s="1"/>
  <c r="AK158" i="228"/>
  <c r="AD170" i="228"/>
  <c r="Y171" i="228" s="1"/>
  <c r="AK155" i="228"/>
  <c r="AE155" i="228"/>
  <c r="AA156" i="228" s="1"/>
  <c r="AH158" i="228"/>
  <c r="BQ70" i="228"/>
  <c r="Z240" i="228"/>
  <c r="U241" i="228" s="1"/>
  <c r="AA237" i="228"/>
  <c r="W238" i="228" s="1"/>
  <c r="Z270" i="228"/>
  <c r="AA267" i="228"/>
  <c r="W268" i="228" s="1"/>
  <c r="AH191" i="228"/>
  <c r="AC192" i="228" s="1"/>
  <c r="BU44" i="228"/>
  <c r="AA73" i="228"/>
  <c r="W74" i="228" s="1"/>
  <c r="BM76" i="228"/>
  <c r="BH77" i="228" s="1"/>
  <c r="BN73" i="228"/>
  <c r="BJ74" i="228" s="1"/>
  <c r="AD70" i="228"/>
  <c r="AA110" i="228"/>
  <c r="W111" i="228" s="1"/>
  <c r="BN110" i="228"/>
  <c r="BJ111" i="228" s="1"/>
  <c r="BQ110" i="228"/>
  <c r="BM270" i="228"/>
  <c r="BH271" i="228" s="1"/>
  <c r="BN267" i="228"/>
  <c r="BJ268" i="228" s="1"/>
  <c r="AI200" i="228"/>
  <c r="AE201" i="228" s="1"/>
  <c r="AI223" i="228"/>
  <c r="AE224" i="228" s="1"/>
  <c r="AG125" i="228"/>
  <c r="AD279" i="228"/>
  <c r="AD264" i="228"/>
  <c r="AD104" i="228"/>
  <c r="AA76" i="228"/>
  <c r="W77" i="228" s="1"/>
  <c r="BQ76" i="228"/>
  <c r="AA107" i="228"/>
  <c r="W108" i="228" s="1"/>
  <c r="BN107" i="228"/>
  <c r="BJ108" i="228" s="1"/>
  <c r="BM125" i="228"/>
  <c r="BH126" i="228" s="1"/>
  <c r="BM155" i="228"/>
  <c r="BH156" i="228" s="1"/>
  <c r="AL188" i="228"/>
  <c r="AL214" i="228"/>
  <c r="AL217" i="228"/>
  <c r="AG240" i="228"/>
  <c r="AI220" i="228"/>
  <c r="AE221" i="228" s="1"/>
  <c r="AL223" i="228"/>
  <c r="AH214" i="228"/>
  <c r="AC215" i="228" s="1"/>
  <c r="AO220" i="228"/>
  <c r="AL211" i="228"/>
  <c r="AL200" i="228"/>
  <c r="AO197" i="228"/>
  <c r="AI197" i="228"/>
  <c r="AE198" i="228" s="1"/>
  <c r="AG282" i="228"/>
  <c r="AD285" i="228"/>
  <c r="BT267" i="228"/>
  <c r="BQ270" i="228"/>
  <c r="AG267" i="228"/>
  <c r="AD270" i="228"/>
  <c r="AD240" i="228"/>
  <c r="AG237" i="228"/>
  <c r="BQ152" i="228"/>
  <c r="BQ155" i="228"/>
  <c r="BT149" i="228"/>
  <c r="BQ125" i="228"/>
  <c r="BT119" i="228"/>
  <c r="BN122" i="228"/>
  <c r="BJ123" i="228" s="1"/>
  <c r="BQ122" i="228"/>
  <c r="BT107" i="228"/>
  <c r="AD125" i="228"/>
  <c r="AG122" i="228"/>
  <c r="AG107" i="228"/>
  <c r="AD110" i="228"/>
  <c r="BU47" i="228"/>
  <c r="BX41" i="228"/>
  <c r="BT73" i="228"/>
  <c r="AD76" i="228"/>
  <c r="AG73" i="228"/>
  <c r="AE50" i="228"/>
  <c r="AA51" i="228" s="1"/>
  <c r="AK47" i="228"/>
  <c r="BU41" i="228"/>
  <c r="BX44" i="228"/>
  <c r="AH47" i="228"/>
  <c r="AE47" i="228"/>
  <c r="AA48" i="228" s="1"/>
  <c r="BR50" i="228"/>
  <c r="BN51" i="228" s="1"/>
  <c r="BQ41" i="228"/>
  <c r="BL42" i="228" s="1"/>
  <c r="BU50" i="228"/>
  <c r="BX47" i="228"/>
  <c r="BR47" i="228"/>
  <c r="BN48" i="228" s="1"/>
  <c r="AH50" i="228"/>
  <c r="U271" i="228" l="1"/>
</calcChain>
</file>

<file path=xl/sharedStrings.xml><?xml version="1.0" encoding="utf-8"?>
<sst xmlns="http://schemas.openxmlformats.org/spreadsheetml/2006/main" count="1075" uniqueCount="354">
  <si>
    <t>A1</t>
    <phoneticPr fontId="2"/>
  </si>
  <si>
    <t>D2</t>
    <phoneticPr fontId="2"/>
  </si>
  <si>
    <t>B1</t>
    <phoneticPr fontId="2"/>
  </si>
  <si>
    <t>C2</t>
    <phoneticPr fontId="2"/>
  </si>
  <si>
    <t>C1</t>
    <phoneticPr fontId="2"/>
  </si>
  <si>
    <t>B2</t>
    <phoneticPr fontId="2"/>
  </si>
  <si>
    <t>D1</t>
    <phoneticPr fontId="2"/>
  </si>
  <si>
    <t>A2</t>
    <phoneticPr fontId="2"/>
  </si>
  <si>
    <t>え～る</t>
  </si>
  <si>
    <t>男子３部Ｃ</t>
    <rPh sb="0" eb="2">
      <t>ダンシ</t>
    </rPh>
    <phoneticPr fontId="2"/>
  </si>
  <si>
    <r>
      <t>男子４部</t>
    </r>
    <r>
      <rPr>
        <b/>
        <sz val="20"/>
        <color indexed="8"/>
        <rFont val="HG丸ｺﾞｼｯｸM-PRO"/>
        <family val="3"/>
        <charset val="128"/>
      </rPr>
      <t>（2位あがり）</t>
    </r>
    <rPh sb="0" eb="2">
      <t>ダンシ</t>
    </rPh>
    <phoneticPr fontId="2"/>
  </si>
  <si>
    <r>
      <t>女子４部</t>
    </r>
    <r>
      <rPr>
        <b/>
        <sz val="20"/>
        <color indexed="8"/>
        <rFont val="HG丸ｺﾞｼｯｸM-PRO"/>
        <family val="3"/>
        <charset val="128"/>
      </rPr>
      <t>（2位あがり）</t>
    </r>
    <rPh sb="0" eb="2">
      <t>ジョシ</t>
    </rPh>
    <phoneticPr fontId="2"/>
  </si>
  <si>
    <t>女子４部Ａ</t>
    <rPh sb="0" eb="2">
      <t>ジョシ</t>
    </rPh>
    <phoneticPr fontId="2"/>
  </si>
  <si>
    <t>女子４部Ｂ</t>
    <rPh sb="0" eb="2">
      <t>ジョシ</t>
    </rPh>
    <phoneticPr fontId="2"/>
  </si>
  <si>
    <t>女子４部Ｃ</t>
    <rPh sb="0" eb="2">
      <t>ジョシ</t>
    </rPh>
    <phoneticPr fontId="2"/>
  </si>
  <si>
    <t>初心者</t>
    <rPh sb="0" eb="3">
      <t>ショシンシャ</t>
    </rPh>
    <phoneticPr fontId="2"/>
  </si>
  <si>
    <t>女子３部</t>
    <rPh sb="0" eb="2">
      <t>ジョシ</t>
    </rPh>
    <rPh sb="3" eb="4">
      <t>ブ</t>
    </rPh>
    <phoneticPr fontId="2"/>
  </si>
  <si>
    <t>女子２部</t>
    <rPh sb="0" eb="2">
      <t>ジョシ</t>
    </rPh>
    <rPh sb="3" eb="4">
      <t>ブ</t>
    </rPh>
    <phoneticPr fontId="2"/>
  </si>
  <si>
    <t>女子１部</t>
    <rPh sb="0" eb="2">
      <t>ジョシ</t>
    </rPh>
    <rPh sb="3" eb="4">
      <t>ブ</t>
    </rPh>
    <phoneticPr fontId="2"/>
  </si>
  <si>
    <t>２１点３ゲーム</t>
    <rPh sb="2" eb="3">
      <t>テン</t>
    </rPh>
    <phoneticPr fontId="2"/>
  </si>
  <si>
    <t>得</t>
    <phoneticPr fontId="2"/>
  </si>
  <si>
    <t>順位</t>
  </si>
  <si>
    <t>(勝敗)</t>
  </si>
  <si>
    <t>勝敗</t>
    <rPh sb="0" eb="2">
      <t>ショウハイ</t>
    </rPh>
    <phoneticPr fontId="2"/>
  </si>
  <si>
    <t>得失ｾｯﾄ</t>
    <rPh sb="0" eb="2">
      <t>トクシツ</t>
    </rPh>
    <phoneticPr fontId="2"/>
  </si>
  <si>
    <t>得失点</t>
    <rPh sb="0" eb="2">
      <t>トクシツ</t>
    </rPh>
    <rPh sb="2" eb="3">
      <t>テン</t>
    </rPh>
    <phoneticPr fontId="2"/>
  </si>
  <si>
    <t>勝</t>
    <rPh sb="0" eb="1">
      <t>カチ</t>
    </rPh>
    <phoneticPr fontId="2"/>
  </si>
  <si>
    <t>敗</t>
    <rPh sb="0" eb="1">
      <t>ハイ</t>
    </rPh>
    <phoneticPr fontId="2"/>
  </si>
  <si>
    <t>失</t>
    <rPh sb="0" eb="1">
      <t>シツ</t>
    </rPh>
    <phoneticPr fontId="2"/>
  </si>
  <si>
    <t>差</t>
    <rPh sb="0" eb="1">
      <t>サ</t>
    </rPh>
    <phoneticPr fontId="2"/>
  </si>
  <si>
    <t>勝</t>
    <rPh sb="0" eb="1">
      <t>カ</t>
    </rPh>
    <phoneticPr fontId="2"/>
  </si>
  <si>
    <t>たまてん</t>
  </si>
  <si>
    <t>スマッシュ</t>
  </si>
  <si>
    <t>男子１部Ａ</t>
    <rPh sb="0" eb="2">
      <t>ダンシ</t>
    </rPh>
    <phoneticPr fontId="2"/>
  </si>
  <si>
    <t>四国中央</t>
    <rPh sb="0" eb="2">
      <t>シコク</t>
    </rPh>
    <rPh sb="2" eb="4">
      <t>チュウオウ</t>
    </rPh>
    <phoneticPr fontId="2"/>
  </si>
  <si>
    <t>男子３部Ａ</t>
    <rPh sb="0" eb="2">
      <t>ダンシ</t>
    </rPh>
    <phoneticPr fontId="2"/>
  </si>
  <si>
    <t>男子３部優勝</t>
    <rPh sb="0" eb="2">
      <t>ダンシ</t>
    </rPh>
    <rPh sb="3" eb="4">
      <t>ブ</t>
    </rPh>
    <rPh sb="4" eb="6">
      <t>ユウショウ</t>
    </rPh>
    <phoneticPr fontId="3"/>
  </si>
  <si>
    <t>男子３部準優勝</t>
    <rPh sb="0" eb="2">
      <t>ダンシ</t>
    </rPh>
    <rPh sb="3" eb="4">
      <t>ブ</t>
    </rPh>
    <rPh sb="4" eb="7">
      <t>ジュンユウショウ</t>
    </rPh>
    <phoneticPr fontId="3"/>
  </si>
  <si>
    <t>男子３部Ｂ</t>
    <rPh sb="0" eb="2">
      <t>ダンシ</t>
    </rPh>
    <phoneticPr fontId="2"/>
  </si>
  <si>
    <t>女子４部準優勝</t>
    <rPh sb="0" eb="2">
      <t>ジョシ</t>
    </rPh>
    <rPh sb="3" eb="4">
      <t>ブ</t>
    </rPh>
    <rPh sb="4" eb="7">
      <t>ジュンユウショウ</t>
    </rPh>
    <phoneticPr fontId="3"/>
  </si>
  <si>
    <t>女子４部優勝</t>
    <rPh sb="0" eb="2">
      <t>ジョシ</t>
    </rPh>
    <rPh sb="3" eb="4">
      <t>ブ</t>
    </rPh>
    <rPh sb="4" eb="6">
      <t>ユウショウ</t>
    </rPh>
    <phoneticPr fontId="3"/>
  </si>
  <si>
    <t>男子４部Ｃ</t>
    <rPh sb="0" eb="2">
      <t>ダンシ</t>
    </rPh>
    <phoneticPr fontId="2"/>
  </si>
  <si>
    <t>男子４部Ｂ</t>
    <rPh sb="0" eb="2">
      <t>ダンシ</t>
    </rPh>
    <phoneticPr fontId="2"/>
  </si>
  <si>
    <t>男子４部Ａ</t>
    <rPh sb="0" eb="2">
      <t>ダンシ</t>
    </rPh>
    <phoneticPr fontId="2"/>
  </si>
  <si>
    <t>男子４部準優勝</t>
    <rPh sb="0" eb="2">
      <t>ダンシ</t>
    </rPh>
    <rPh sb="3" eb="4">
      <t>ブ</t>
    </rPh>
    <rPh sb="4" eb="7">
      <t>ジュンユウショウ</t>
    </rPh>
    <phoneticPr fontId="3"/>
  </si>
  <si>
    <t>男子４部優勝</t>
    <rPh sb="0" eb="2">
      <t>ダンシ</t>
    </rPh>
    <rPh sb="3" eb="4">
      <t>ブ</t>
    </rPh>
    <rPh sb="4" eb="6">
      <t>ユウショウ</t>
    </rPh>
    <phoneticPr fontId="3"/>
  </si>
  <si>
    <t>男子１部Ｂ</t>
    <rPh sb="0" eb="2">
      <t>ダンシ</t>
    </rPh>
    <phoneticPr fontId="2"/>
  </si>
  <si>
    <t>男子１部準優勝</t>
    <rPh sb="0" eb="2">
      <t>ダンシ</t>
    </rPh>
    <rPh sb="3" eb="4">
      <t>ブ</t>
    </rPh>
    <rPh sb="4" eb="7">
      <t>ジュンユウショウ</t>
    </rPh>
    <phoneticPr fontId="3"/>
  </si>
  <si>
    <t>男子１部優勝</t>
    <rPh sb="0" eb="2">
      <t>ダンシ</t>
    </rPh>
    <rPh sb="3" eb="4">
      <t>ブ</t>
    </rPh>
    <rPh sb="4" eb="6">
      <t>ユウショウ</t>
    </rPh>
    <phoneticPr fontId="3"/>
  </si>
  <si>
    <t>ﾑｰﾝｳｫｰｶｰｽﾞ</t>
  </si>
  <si>
    <t>男子２部Ｂ</t>
    <rPh sb="0" eb="2">
      <t>ダンシ</t>
    </rPh>
    <phoneticPr fontId="2"/>
  </si>
  <si>
    <t>男子２部Ａ</t>
    <rPh sb="0" eb="2">
      <t>ダンシ</t>
    </rPh>
    <phoneticPr fontId="2"/>
  </si>
  <si>
    <t>男子２部優勝</t>
    <rPh sb="0" eb="2">
      <t>ダンシ</t>
    </rPh>
    <rPh sb="3" eb="4">
      <t>ブ</t>
    </rPh>
    <rPh sb="4" eb="6">
      <t>ユウショウ</t>
    </rPh>
    <phoneticPr fontId="3"/>
  </si>
  <si>
    <t>男子２部準優勝</t>
    <rPh sb="0" eb="2">
      <t>ダンシ</t>
    </rPh>
    <rPh sb="3" eb="4">
      <t>ブ</t>
    </rPh>
    <rPh sb="4" eb="7">
      <t>ジュンユウショウ</t>
    </rPh>
    <phoneticPr fontId="3"/>
  </si>
  <si>
    <t>女子１部優勝</t>
    <rPh sb="0" eb="2">
      <t>ジョシ</t>
    </rPh>
    <rPh sb="3" eb="4">
      <t>ブ</t>
    </rPh>
    <rPh sb="4" eb="6">
      <t>ユウショウ</t>
    </rPh>
    <phoneticPr fontId="3"/>
  </si>
  <si>
    <t>女子１部準優勝</t>
    <rPh sb="0" eb="2">
      <t>ジョシ</t>
    </rPh>
    <rPh sb="3" eb="4">
      <t>ブ</t>
    </rPh>
    <rPh sb="4" eb="7">
      <t>ジュンユウショウ</t>
    </rPh>
    <phoneticPr fontId="3"/>
  </si>
  <si>
    <t>女子初心者</t>
    <rPh sb="0" eb="2">
      <t>ジョシ</t>
    </rPh>
    <rPh sb="2" eb="5">
      <t>ショシンシャ</t>
    </rPh>
    <phoneticPr fontId="2"/>
  </si>
  <si>
    <t>女子２部優勝</t>
    <rPh sb="0" eb="2">
      <t>ジョシ</t>
    </rPh>
    <rPh sb="3" eb="4">
      <t>ブ</t>
    </rPh>
    <rPh sb="4" eb="6">
      <t>ユウショウ</t>
    </rPh>
    <phoneticPr fontId="3"/>
  </si>
  <si>
    <t>女子２部準優勝</t>
    <rPh sb="0" eb="2">
      <t>ジョシ</t>
    </rPh>
    <rPh sb="3" eb="4">
      <t>ブ</t>
    </rPh>
    <rPh sb="4" eb="7">
      <t>ジュンユウショウ</t>
    </rPh>
    <phoneticPr fontId="3"/>
  </si>
  <si>
    <t>女子３部優勝</t>
    <rPh sb="0" eb="2">
      <t>ジョシ</t>
    </rPh>
    <rPh sb="3" eb="4">
      <t>ブ</t>
    </rPh>
    <rPh sb="4" eb="6">
      <t>ユウショウ</t>
    </rPh>
    <phoneticPr fontId="3"/>
  </si>
  <si>
    <t>女子３部準優勝</t>
    <rPh sb="0" eb="2">
      <t>ジョシ</t>
    </rPh>
    <rPh sb="3" eb="4">
      <t>ブ</t>
    </rPh>
    <rPh sb="4" eb="7">
      <t>ジュンユウショウ</t>
    </rPh>
    <phoneticPr fontId="3"/>
  </si>
  <si>
    <t>ｉｎｆｉｎｉｔｙ</t>
  </si>
  <si>
    <t>TEAM BLOWIN</t>
  </si>
  <si>
    <t>オアシス</t>
  </si>
  <si>
    <t>くにたＢＣ</t>
  </si>
  <si>
    <t>Ｔ．Ｍ．Ｂ</t>
  </si>
  <si>
    <r>
      <t>男子３部</t>
    </r>
    <r>
      <rPr>
        <b/>
        <sz val="20"/>
        <color indexed="8"/>
        <rFont val="HG丸ｺﾞｼｯｸM-PRO"/>
        <family val="3"/>
        <charset val="128"/>
      </rPr>
      <t>（2位あがり）</t>
    </r>
    <phoneticPr fontId="2"/>
  </si>
  <si>
    <r>
      <t>男子１部</t>
    </r>
    <r>
      <rPr>
        <b/>
        <sz val="20"/>
        <color indexed="8"/>
        <rFont val="HG丸ｺﾞｼｯｸM-PRO"/>
        <family val="3"/>
        <charset val="128"/>
      </rPr>
      <t>（2位あがり）</t>
    </r>
    <phoneticPr fontId="2"/>
  </si>
  <si>
    <t>リーグのみ</t>
    <phoneticPr fontId="2"/>
  </si>
  <si>
    <t>女子初心者優勝</t>
    <rPh sb="0" eb="2">
      <t>ジョシ</t>
    </rPh>
    <rPh sb="2" eb="5">
      <t>ショシンシャ</t>
    </rPh>
    <rPh sb="5" eb="7">
      <t>ユウショウ</t>
    </rPh>
    <phoneticPr fontId="3"/>
  </si>
  <si>
    <t>女子初心者準優勝</t>
    <rPh sb="0" eb="2">
      <t>ジョシ</t>
    </rPh>
    <rPh sb="2" eb="5">
      <t>ショシンシャ</t>
    </rPh>
    <rPh sb="5" eb="8">
      <t>ジュンユウショウ</t>
    </rPh>
    <phoneticPr fontId="3"/>
  </si>
  <si>
    <t>リーグのみ　21点３ゲーム</t>
    <rPh sb="8" eb="9">
      <t>テン</t>
    </rPh>
    <phoneticPr fontId="2"/>
  </si>
  <si>
    <t>男子３部Ｄ</t>
    <rPh sb="0" eb="2">
      <t>ダンシ</t>
    </rPh>
    <phoneticPr fontId="2"/>
  </si>
  <si>
    <t>金栄ﾍﾟﾗｰｽﾞ</t>
    <rPh sb="0" eb="2">
      <t>キンエイ</t>
    </rPh>
    <phoneticPr fontId="50"/>
  </si>
  <si>
    <t>田中秀仁</t>
    <rPh sb="0" eb="4">
      <t>タナカヒデヒト</t>
    </rPh>
    <phoneticPr fontId="50"/>
  </si>
  <si>
    <t>新居浜</t>
    <rPh sb="0" eb="3">
      <t>ニイハマ</t>
    </rPh>
    <phoneticPr fontId="50"/>
  </si>
  <si>
    <t>高石直也</t>
    <rPh sb="0" eb="2">
      <t>タカイシ</t>
    </rPh>
    <rPh sb="2" eb="4">
      <t>ナオヤ</t>
    </rPh>
    <phoneticPr fontId="50"/>
  </si>
  <si>
    <t>今治</t>
    <rPh sb="0" eb="2">
      <t>イマバリ</t>
    </rPh>
    <phoneticPr fontId="50"/>
  </si>
  <si>
    <t>安藤達也</t>
    <rPh sb="0" eb="4">
      <t>アンドウタツヤ</t>
    </rPh>
    <phoneticPr fontId="50"/>
  </si>
  <si>
    <t>観音寺</t>
    <rPh sb="0" eb="3">
      <t>カンオンジ</t>
    </rPh>
    <phoneticPr fontId="50"/>
  </si>
  <si>
    <t>白川宏範</t>
    <rPh sb="0" eb="2">
      <t>シラカワ</t>
    </rPh>
    <rPh sb="2" eb="3">
      <t>ヒロ</t>
    </rPh>
    <rPh sb="3" eb="4">
      <t>ハン</t>
    </rPh>
    <phoneticPr fontId="50"/>
  </si>
  <si>
    <t>武村　蒼</t>
    <rPh sb="0" eb="2">
      <t>タケムラ</t>
    </rPh>
    <rPh sb="3" eb="4">
      <t>アオイ</t>
    </rPh>
    <phoneticPr fontId="50"/>
  </si>
  <si>
    <t>四国中央</t>
    <rPh sb="0" eb="2">
      <t>シコク</t>
    </rPh>
    <rPh sb="2" eb="4">
      <t>チュウオウ</t>
    </rPh>
    <phoneticPr fontId="50"/>
  </si>
  <si>
    <t>三島高校</t>
    <rPh sb="0" eb="4">
      <t>ミシマコウコウ</t>
    </rPh>
    <phoneticPr fontId="50"/>
  </si>
  <si>
    <t>西原輝一</t>
    <rPh sb="0" eb="2">
      <t>ニシハラ</t>
    </rPh>
    <rPh sb="2" eb="4">
      <t>コウイチ</t>
    </rPh>
    <phoneticPr fontId="50"/>
  </si>
  <si>
    <t>長原凪沙</t>
    <rPh sb="0" eb="4">
      <t>ナガハラナギサ</t>
    </rPh>
    <phoneticPr fontId="50"/>
  </si>
  <si>
    <t>石川壱斗</t>
    <rPh sb="0" eb="2">
      <t>イシカワ</t>
    </rPh>
    <rPh sb="2" eb="4">
      <t>イチト</t>
    </rPh>
    <phoneticPr fontId="50"/>
  </si>
  <si>
    <t>川之江ｸﾗﾌﾞ</t>
    <rPh sb="0" eb="3">
      <t>カワノエ</t>
    </rPh>
    <phoneticPr fontId="50"/>
  </si>
  <si>
    <t>大西政義</t>
    <rPh sb="0" eb="2">
      <t>オオニシ</t>
    </rPh>
    <rPh sb="2" eb="4">
      <t>マサヨシ</t>
    </rPh>
    <phoneticPr fontId="50"/>
  </si>
  <si>
    <t>香川ｽｸｰﾙ</t>
    <rPh sb="0" eb="2">
      <t>カガワ</t>
    </rPh>
    <phoneticPr fontId="50"/>
  </si>
  <si>
    <t>村上莉仁</t>
    <rPh sb="0" eb="2">
      <t>ムラカミ</t>
    </rPh>
    <rPh sb="2" eb="3">
      <t>リ</t>
    </rPh>
    <rPh sb="3" eb="4">
      <t>ジン</t>
    </rPh>
    <phoneticPr fontId="50"/>
  </si>
  <si>
    <t>三豊</t>
    <rPh sb="0" eb="2">
      <t>ミトヨ</t>
    </rPh>
    <phoneticPr fontId="50"/>
  </si>
  <si>
    <t>三豊ｼﾞｭﾆｱ</t>
    <rPh sb="0" eb="2">
      <t>ミトヨ</t>
    </rPh>
    <phoneticPr fontId="50"/>
  </si>
  <si>
    <t>深岡立夢</t>
    <rPh sb="0" eb="1">
      <t>フカ</t>
    </rPh>
    <rPh sb="1" eb="2">
      <t>オカ</t>
    </rPh>
    <rPh sb="2" eb="3">
      <t>タ</t>
    </rPh>
    <rPh sb="3" eb="4">
      <t>ユメ</t>
    </rPh>
    <phoneticPr fontId="50"/>
  </si>
  <si>
    <t>中橋亮介</t>
    <rPh sb="0" eb="2">
      <t>ナカハシ</t>
    </rPh>
    <rPh sb="2" eb="4">
      <t>リョウスケ</t>
    </rPh>
    <phoneticPr fontId="50"/>
  </si>
  <si>
    <t>大西英翔</t>
    <rPh sb="0" eb="2">
      <t>オオニシ</t>
    </rPh>
    <rPh sb="2" eb="3">
      <t>エイ</t>
    </rPh>
    <rPh sb="3" eb="4">
      <t>ショウ</t>
    </rPh>
    <phoneticPr fontId="50"/>
  </si>
  <si>
    <t>有明茂博</t>
    <rPh sb="0" eb="2">
      <t>アリアケ</t>
    </rPh>
    <rPh sb="2" eb="4">
      <t>シゲヒロ</t>
    </rPh>
    <phoneticPr fontId="50"/>
  </si>
  <si>
    <t>ﾙｰｽﾞ大野原</t>
    <rPh sb="4" eb="7">
      <t>オオノハラ</t>
    </rPh>
    <phoneticPr fontId="50"/>
  </si>
  <si>
    <t>石川輝真</t>
    <rPh sb="0" eb="2">
      <t>イシカワ</t>
    </rPh>
    <rPh sb="2" eb="4">
      <t>テルマサ</t>
    </rPh>
    <phoneticPr fontId="50"/>
  </si>
  <si>
    <t>高橋和也</t>
    <rPh sb="0" eb="2">
      <t>タカハシ</t>
    </rPh>
    <rPh sb="2" eb="4">
      <t>カズヤ</t>
    </rPh>
    <phoneticPr fontId="50"/>
  </si>
  <si>
    <t>川崎任輝</t>
    <rPh sb="0" eb="2">
      <t>カワサキ</t>
    </rPh>
    <rPh sb="2" eb="3">
      <t>ニン</t>
    </rPh>
    <rPh sb="3" eb="4">
      <t>キ</t>
    </rPh>
    <phoneticPr fontId="50"/>
  </si>
  <si>
    <t>山口　勲</t>
    <rPh sb="0" eb="2">
      <t>ヤマグチ</t>
    </rPh>
    <rPh sb="3" eb="4">
      <t>イサオ</t>
    </rPh>
    <phoneticPr fontId="50"/>
  </si>
  <si>
    <t>松木孝仁</t>
    <rPh sb="0" eb="2">
      <t>マツキ</t>
    </rPh>
    <rPh sb="2" eb="4">
      <t>タカヒト</t>
    </rPh>
    <phoneticPr fontId="50"/>
  </si>
  <si>
    <t>金栄ｸﾗﾌﾞ</t>
    <rPh sb="0" eb="2">
      <t>キンエイ</t>
    </rPh>
    <phoneticPr fontId="50"/>
  </si>
  <si>
    <t>加地康二</t>
    <rPh sb="0" eb="2">
      <t>カジ</t>
    </rPh>
    <rPh sb="2" eb="4">
      <t>コウジ</t>
    </rPh>
    <phoneticPr fontId="50"/>
  </si>
  <si>
    <t>赤石ｸﾗﾌﾞ</t>
    <rPh sb="0" eb="2">
      <t>アカイシ</t>
    </rPh>
    <phoneticPr fontId="50"/>
  </si>
  <si>
    <t>酒井潤也</t>
    <rPh sb="0" eb="2">
      <t>サカイ</t>
    </rPh>
    <rPh sb="2" eb="4">
      <t>ジュンヤ</t>
    </rPh>
    <phoneticPr fontId="50"/>
  </si>
  <si>
    <t>鈴木将司</t>
    <rPh sb="0" eb="2">
      <t>スズキ</t>
    </rPh>
    <rPh sb="2" eb="4">
      <t>マサシ</t>
    </rPh>
    <phoneticPr fontId="50"/>
  </si>
  <si>
    <t>柚山　治</t>
    <rPh sb="0" eb="2">
      <t>ユヤマ</t>
    </rPh>
    <rPh sb="3" eb="4">
      <t>ジ</t>
    </rPh>
    <phoneticPr fontId="50"/>
  </si>
  <si>
    <t>青木雅敬</t>
    <rPh sb="0" eb="2">
      <t>アオキ</t>
    </rPh>
    <rPh sb="2" eb="3">
      <t>マサ</t>
    </rPh>
    <rPh sb="3" eb="4">
      <t>ケイ</t>
    </rPh>
    <phoneticPr fontId="50"/>
  </si>
  <si>
    <t>本川洋治</t>
    <rPh sb="0" eb="4">
      <t>モトカワヨウジ</t>
    </rPh>
    <phoneticPr fontId="50"/>
  </si>
  <si>
    <t>合田雄太</t>
    <rPh sb="0" eb="2">
      <t>ゴウダ</t>
    </rPh>
    <rPh sb="2" eb="4">
      <t>ユウタ</t>
    </rPh>
    <phoneticPr fontId="50"/>
  </si>
  <si>
    <t>関川ｸﾗﾌﾞ</t>
    <rPh sb="0" eb="2">
      <t>セキガワ</t>
    </rPh>
    <phoneticPr fontId="50"/>
  </si>
  <si>
    <t>曽我部雄人</t>
    <rPh sb="0" eb="3">
      <t>ソガベ</t>
    </rPh>
    <rPh sb="3" eb="4">
      <t>ユウ</t>
    </rPh>
    <rPh sb="4" eb="5">
      <t>ト</t>
    </rPh>
    <phoneticPr fontId="50"/>
  </si>
  <si>
    <t>前川尚輝</t>
    <rPh sb="0" eb="2">
      <t>マエカワ</t>
    </rPh>
    <rPh sb="2" eb="4">
      <t>ナオキ</t>
    </rPh>
    <phoneticPr fontId="50"/>
  </si>
  <si>
    <t>加藤　翔</t>
    <rPh sb="0" eb="2">
      <t>カトウ</t>
    </rPh>
    <rPh sb="3" eb="4">
      <t>ショウ</t>
    </rPh>
    <phoneticPr fontId="50"/>
  </si>
  <si>
    <t>山中芽依</t>
    <rPh sb="0" eb="2">
      <t>ヤマナカ</t>
    </rPh>
    <rPh sb="2" eb="4">
      <t>メイ</t>
    </rPh>
    <phoneticPr fontId="50"/>
  </si>
  <si>
    <t>岡崎雄太</t>
    <rPh sb="0" eb="2">
      <t>オカザキ</t>
    </rPh>
    <rPh sb="2" eb="4">
      <t>ユウタ</t>
    </rPh>
    <phoneticPr fontId="50"/>
  </si>
  <si>
    <t>井川優杏</t>
    <rPh sb="0" eb="2">
      <t>イカワ</t>
    </rPh>
    <rPh sb="2" eb="3">
      <t>ユウ</t>
    </rPh>
    <rPh sb="3" eb="4">
      <t>アン</t>
    </rPh>
    <phoneticPr fontId="50"/>
  </si>
  <si>
    <t>白川光基</t>
    <rPh sb="0" eb="2">
      <t>シラカワ</t>
    </rPh>
    <rPh sb="2" eb="3">
      <t>ヒカリ</t>
    </rPh>
    <rPh sb="3" eb="4">
      <t>キ</t>
    </rPh>
    <phoneticPr fontId="50"/>
  </si>
  <si>
    <t>山中杏里</t>
    <rPh sb="0" eb="2">
      <t>ヤマナカ</t>
    </rPh>
    <rPh sb="2" eb="4">
      <t>アンリ</t>
    </rPh>
    <phoneticPr fontId="50"/>
  </si>
  <si>
    <t>原　拓也</t>
    <rPh sb="0" eb="1">
      <t>ハラ</t>
    </rPh>
    <rPh sb="2" eb="4">
      <t>タクヤ</t>
    </rPh>
    <phoneticPr fontId="50"/>
  </si>
  <si>
    <t>石井ひまり</t>
    <rPh sb="0" eb="2">
      <t>イシイ</t>
    </rPh>
    <phoneticPr fontId="50"/>
  </si>
  <si>
    <t>大藤駿作</t>
    <rPh sb="0" eb="2">
      <t>オオフジ</t>
    </rPh>
    <rPh sb="2" eb="3">
      <t>シュン</t>
    </rPh>
    <rPh sb="3" eb="4">
      <t>サク</t>
    </rPh>
    <phoneticPr fontId="50"/>
  </si>
  <si>
    <t>長野祐也</t>
    <rPh sb="0" eb="4">
      <t>ナガノユウヤ</t>
    </rPh>
    <phoneticPr fontId="50"/>
  </si>
  <si>
    <t>田岡勇人</t>
    <rPh sb="0" eb="2">
      <t>タオカ</t>
    </rPh>
    <rPh sb="2" eb="4">
      <t>ユウト</t>
    </rPh>
    <phoneticPr fontId="50"/>
  </si>
  <si>
    <t>岡田吾祐里</t>
    <rPh sb="0" eb="2">
      <t>オカダ</t>
    </rPh>
    <rPh sb="2" eb="3">
      <t>ア</t>
    </rPh>
    <rPh sb="3" eb="5">
      <t>ユリ</t>
    </rPh>
    <phoneticPr fontId="50"/>
  </si>
  <si>
    <t>立川真也</t>
    <rPh sb="0" eb="2">
      <t>タツカワ</t>
    </rPh>
    <rPh sb="2" eb="4">
      <t>シンヤ</t>
    </rPh>
    <phoneticPr fontId="50"/>
  </si>
  <si>
    <t>高津</t>
    <rPh sb="0" eb="2">
      <t>タカツ</t>
    </rPh>
    <phoneticPr fontId="50"/>
  </si>
  <si>
    <t>堀田好江</t>
    <rPh sb="0" eb="2">
      <t>ホッタ</t>
    </rPh>
    <rPh sb="2" eb="4">
      <t>ヨシエ</t>
    </rPh>
    <phoneticPr fontId="50"/>
  </si>
  <si>
    <t>石崎　健</t>
    <rPh sb="0" eb="2">
      <t>イシザキ</t>
    </rPh>
    <rPh sb="3" eb="4">
      <t>ケン</t>
    </rPh>
    <phoneticPr fontId="50"/>
  </si>
  <si>
    <t>本山ＢＣ</t>
    <rPh sb="0" eb="2">
      <t>モトヤマ</t>
    </rPh>
    <phoneticPr fontId="50"/>
  </si>
  <si>
    <t>藤田美保子</t>
    <rPh sb="0" eb="2">
      <t>フジタ</t>
    </rPh>
    <rPh sb="2" eb="5">
      <t>ミホコ</t>
    </rPh>
    <phoneticPr fontId="50"/>
  </si>
  <si>
    <t>中平　流</t>
    <rPh sb="0" eb="2">
      <t>ナカヒラ</t>
    </rPh>
    <rPh sb="3" eb="4">
      <t>リュウ</t>
    </rPh>
    <phoneticPr fontId="50"/>
  </si>
  <si>
    <t>高橋登子</t>
    <rPh sb="0" eb="2">
      <t>タカハシ</t>
    </rPh>
    <rPh sb="2" eb="3">
      <t>ト</t>
    </rPh>
    <rPh sb="3" eb="4">
      <t>コ</t>
    </rPh>
    <phoneticPr fontId="50"/>
  </si>
  <si>
    <t>松山</t>
    <rPh sb="0" eb="2">
      <t>マツヤマ</t>
    </rPh>
    <phoneticPr fontId="50"/>
  </si>
  <si>
    <t>乗松　徹</t>
    <rPh sb="0" eb="2">
      <t>ノリマツ</t>
    </rPh>
    <rPh sb="3" eb="4">
      <t>トウル</t>
    </rPh>
    <phoneticPr fontId="50"/>
  </si>
  <si>
    <t>真鍋和美</t>
    <rPh sb="0" eb="2">
      <t>マナベ</t>
    </rPh>
    <rPh sb="2" eb="4">
      <t>カズミ</t>
    </rPh>
    <phoneticPr fontId="50"/>
  </si>
  <si>
    <t>宇賀滉一郎</t>
    <rPh sb="0" eb="2">
      <t>ウガ</t>
    </rPh>
    <rPh sb="2" eb="4">
      <t>コウイチ</t>
    </rPh>
    <rPh sb="4" eb="5">
      <t>ロウ</t>
    </rPh>
    <phoneticPr fontId="50"/>
  </si>
  <si>
    <t>谷　廣子</t>
    <rPh sb="0" eb="1">
      <t>タニ</t>
    </rPh>
    <rPh sb="2" eb="4">
      <t>ヒロコ</t>
    </rPh>
    <phoneticPr fontId="50"/>
  </si>
  <si>
    <t>濱田佳希</t>
    <rPh sb="0" eb="2">
      <t>ハマダ</t>
    </rPh>
    <rPh sb="2" eb="4">
      <t>ヨシキ</t>
    </rPh>
    <phoneticPr fontId="50"/>
  </si>
  <si>
    <t>合田直子</t>
    <rPh sb="0" eb="4">
      <t>ゴウダナオコ</t>
    </rPh>
    <phoneticPr fontId="50"/>
  </si>
  <si>
    <t>山川慶翔</t>
    <rPh sb="0" eb="4">
      <t>ヤマカワケイショウ</t>
    </rPh>
    <phoneticPr fontId="50"/>
  </si>
  <si>
    <t>宗次英子</t>
    <rPh sb="0" eb="4">
      <t>ムネツグエイコ</t>
    </rPh>
    <phoneticPr fontId="50"/>
  </si>
  <si>
    <t>合田拳斗</t>
    <rPh sb="0" eb="3">
      <t>ゴウダケン</t>
    </rPh>
    <rPh sb="3" eb="4">
      <t>ト</t>
    </rPh>
    <phoneticPr fontId="50"/>
  </si>
  <si>
    <t>高橋優杏</t>
    <rPh sb="0" eb="2">
      <t>タカハシ</t>
    </rPh>
    <rPh sb="2" eb="3">
      <t>ユウ</t>
    </rPh>
    <rPh sb="3" eb="4">
      <t>アン</t>
    </rPh>
    <phoneticPr fontId="50"/>
  </si>
  <si>
    <t>中萩ｸﾗﾌﾞ</t>
    <rPh sb="0" eb="2">
      <t>ナカハギ</t>
    </rPh>
    <phoneticPr fontId="50"/>
  </si>
  <si>
    <t>奥本貴俊</t>
    <rPh sb="0" eb="4">
      <t>オクモトタカトシ</t>
    </rPh>
    <phoneticPr fontId="50"/>
  </si>
  <si>
    <t>星川　凛</t>
    <rPh sb="0" eb="2">
      <t>ホシカワ</t>
    </rPh>
    <rPh sb="3" eb="4">
      <t>リン</t>
    </rPh>
    <phoneticPr fontId="50"/>
  </si>
  <si>
    <t>西条</t>
    <rPh sb="0" eb="2">
      <t>サイジョウ</t>
    </rPh>
    <phoneticPr fontId="50"/>
  </si>
  <si>
    <t>はね会</t>
    <rPh sb="2" eb="3">
      <t>カイ</t>
    </rPh>
    <phoneticPr fontId="50"/>
  </si>
  <si>
    <t>日野正浩</t>
    <rPh sb="0" eb="2">
      <t>ヒノ</t>
    </rPh>
    <rPh sb="2" eb="4">
      <t>マサヒロ</t>
    </rPh>
    <phoneticPr fontId="50"/>
  </si>
  <si>
    <t>清水梨緒奈</t>
    <rPh sb="0" eb="2">
      <t>シミズ</t>
    </rPh>
    <rPh sb="2" eb="3">
      <t>ナシ</t>
    </rPh>
    <rPh sb="3" eb="4">
      <t>オ</t>
    </rPh>
    <rPh sb="4" eb="5">
      <t>ナ</t>
    </rPh>
    <phoneticPr fontId="50"/>
  </si>
  <si>
    <t>橋本姫奈</t>
    <rPh sb="0" eb="4">
      <t>ハシモトヒメナ</t>
    </rPh>
    <phoneticPr fontId="50"/>
  </si>
  <si>
    <t>安藤貴啓</t>
    <rPh sb="0" eb="4">
      <t>アンドウタカヒロ</t>
    </rPh>
    <phoneticPr fontId="50"/>
  </si>
  <si>
    <t>眞鍋小春</t>
    <rPh sb="0" eb="2">
      <t>マナベ</t>
    </rPh>
    <rPh sb="2" eb="4">
      <t>コハル</t>
    </rPh>
    <phoneticPr fontId="50"/>
  </si>
  <si>
    <t>遊羽楽</t>
    <rPh sb="0" eb="1">
      <t>ユウ</t>
    </rPh>
    <rPh sb="1" eb="2">
      <t>ハ</t>
    </rPh>
    <rPh sb="2" eb="3">
      <t>ガク</t>
    </rPh>
    <phoneticPr fontId="50"/>
  </si>
  <si>
    <t>斉藤博昭</t>
    <rPh sb="0" eb="2">
      <t>サイトウ</t>
    </rPh>
    <rPh sb="2" eb="4">
      <t>ヒロアキ</t>
    </rPh>
    <phoneticPr fontId="50"/>
  </si>
  <si>
    <t>石川瑞夏</t>
    <rPh sb="0" eb="2">
      <t>イシカワ</t>
    </rPh>
    <rPh sb="2" eb="3">
      <t>ズイ</t>
    </rPh>
    <rPh sb="3" eb="4">
      <t>ナツ</t>
    </rPh>
    <phoneticPr fontId="50"/>
  </si>
  <si>
    <t>齋藤祐作</t>
    <rPh sb="0" eb="2">
      <t>サイトウ</t>
    </rPh>
    <rPh sb="2" eb="4">
      <t>ユウサク</t>
    </rPh>
    <phoneticPr fontId="50"/>
  </si>
  <si>
    <t>富山孔太</t>
    <rPh sb="0" eb="2">
      <t>トミヤマ</t>
    </rPh>
    <rPh sb="2" eb="4">
      <t>コウタ</t>
    </rPh>
    <phoneticPr fontId="50"/>
  </si>
  <si>
    <t>高橋麻菜美</t>
    <rPh sb="0" eb="2">
      <t>タカハシ</t>
    </rPh>
    <rPh sb="2" eb="5">
      <t>マナミ</t>
    </rPh>
    <phoneticPr fontId="50"/>
  </si>
  <si>
    <t>渡部　竜</t>
    <rPh sb="0" eb="2">
      <t>ワタナベ</t>
    </rPh>
    <rPh sb="3" eb="4">
      <t>リュウ</t>
    </rPh>
    <phoneticPr fontId="50"/>
  </si>
  <si>
    <t>亀岡直美</t>
    <rPh sb="0" eb="2">
      <t>カメオカ</t>
    </rPh>
    <rPh sb="2" eb="4">
      <t>ナオミ</t>
    </rPh>
    <phoneticPr fontId="50"/>
  </si>
  <si>
    <t>石川和美</t>
    <rPh sb="0" eb="2">
      <t>イシカワ</t>
    </rPh>
    <rPh sb="2" eb="4">
      <t>カズミ</t>
    </rPh>
    <phoneticPr fontId="50"/>
  </si>
  <si>
    <t>尾崎謙二</t>
    <rPh sb="0" eb="4">
      <t>オザキケンジ</t>
    </rPh>
    <phoneticPr fontId="50"/>
  </si>
  <si>
    <t>田辺晃士</t>
    <rPh sb="0" eb="2">
      <t>タナベ</t>
    </rPh>
    <rPh sb="2" eb="3">
      <t>アキラ</t>
    </rPh>
    <rPh sb="3" eb="4">
      <t>シ</t>
    </rPh>
    <phoneticPr fontId="50"/>
  </si>
  <si>
    <t>阿部一恵</t>
    <rPh sb="0" eb="2">
      <t>アベ</t>
    </rPh>
    <rPh sb="2" eb="4">
      <t>カズエ</t>
    </rPh>
    <phoneticPr fontId="50"/>
  </si>
  <si>
    <t>伊藤洸弥</t>
    <rPh sb="0" eb="2">
      <t>イトウ</t>
    </rPh>
    <rPh sb="2" eb="3">
      <t>コウ</t>
    </rPh>
    <rPh sb="3" eb="4">
      <t>ヤ</t>
    </rPh>
    <phoneticPr fontId="50"/>
  </si>
  <si>
    <t>田邊文子</t>
    <rPh sb="0" eb="2">
      <t>タナベ</t>
    </rPh>
    <rPh sb="2" eb="4">
      <t>フミコ</t>
    </rPh>
    <phoneticPr fontId="50"/>
  </si>
  <si>
    <t>関川クラブ</t>
    <rPh sb="0" eb="2">
      <t>セキガワ</t>
    </rPh>
    <phoneticPr fontId="50"/>
  </si>
  <si>
    <t>眞鍋浩二</t>
    <rPh sb="0" eb="2">
      <t>マナベ</t>
    </rPh>
    <rPh sb="2" eb="4">
      <t>コウジ</t>
    </rPh>
    <phoneticPr fontId="50"/>
  </si>
  <si>
    <t>田中昌美</t>
    <rPh sb="0" eb="4">
      <t>タナカマサミ</t>
    </rPh>
    <phoneticPr fontId="50"/>
  </si>
  <si>
    <t>増田清志</t>
    <rPh sb="0" eb="2">
      <t>マスダ</t>
    </rPh>
    <rPh sb="2" eb="4">
      <t>キヨシ</t>
    </rPh>
    <phoneticPr fontId="50"/>
  </si>
  <si>
    <t>福田理恵</t>
    <rPh sb="0" eb="4">
      <t>フクダリエ</t>
    </rPh>
    <phoneticPr fontId="50"/>
  </si>
  <si>
    <t>本田容子</t>
    <rPh sb="0" eb="2">
      <t>ホンダ</t>
    </rPh>
    <rPh sb="2" eb="4">
      <t>ヨウコ</t>
    </rPh>
    <phoneticPr fontId="50"/>
  </si>
  <si>
    <t>早嶋雄太</t>
    <rPh sb="0" eb="2">
      <t>ハヤシマ</t>
    </rPh>
    <rPh sb="2" eb="4">
      <t>ユウタ</t>
    </rPh>
    <phoneticPr fontId="50"/>
  </si>
  <si>
    <t>双葉</t>
    <rPh sb="0" eb="2">
      <t>フタバ</t>
    </rPh>
    <phoneticPr fontId="50"/>
  </si>
  <si>
    <t>松本沙織</t>
    <rPh sb="0" eb="2">
      <t>マツモト</t>
    </rPh>
    <rPh sb="2" eb="4">
      <t>サオリ</t>
    </rPh>
    <phoneticPr fontId="50"/>
  </si>
  <si>
    <t>高松</t>
    <rPh sb="0" eb="2">
      <t>タカマツ</t>
    </rPh>
    <phoneticPr fontId="50"/>
  </si>
  <si>
    <t>大森　匠</t>
    <rPh sb="0" eb="2">
      <t>オオモリ</t>
    </rPh>
    <rPh sb="3" eb="4">
      <t>タクミ</t>
    </rPh>
    <phoneticPr fontId="50"/>
  </si>
  <si>
    <t>石井美紀</t>
    <rPh sb="0" eb="4">
      <t>イシイミキ</t>
    </rPh>
    <phoneticPr fontId="50"/>
  </si>
  <si>
    <t>有友克祥</t>
    <rPh sb="0" eb="1">
      <t>アリ</t>
    </rPh>
    <rPh sb="1" eb="2">
      <t>トモ</t>
    </rPh>
    <rPh sb="2" eb="3">
      <t>カツ</t>
    </rPh>
    <rPh sb="3" eb="4">
      <t>ショウ</t>
    </rPh>
    <phoneticPr fontId="50"/>
  </si>
  <si>
    <t>山下明子</t>
    <rPh sb="0" eb="4">
      <t>ヤマシタアキコ</t>
    </rPh>
    <phoneticPr fontId="50"/>
  </si>
  <si>
    <t>中野浩二</t>
    <rPh sb="0" eb="2">
      <t>ナカノ</t>
    </rPh>
    <rPh sb="2" eb="4">
      <t>コウジ</t>
    </rPh>
    <phoneticPr fontId="50"/>
  </si>
  <si>
    <t>菊地敦史</t>
    <rPh sb="0" eb="4">
      <t>キクチアツシ</t>
    </rPh>
    <phoneticPr fontId="50"/>
  </si>
  <si>
    <t>久保純二</t>
    <rPh sb="0" eb="2">
      <t>クボ</t>
    </rPh>
    <rPh sb="2" eb="4">
      <t>ジュンジ</t>
    </rPh>
    <phoneticPr fontId="50"/>
  </si>
  <si>
    <t>石川　紫</t>
    <rPh sb="0" eb="2">
      <t>イシカワ</t>
    </rPh>
    <rPh sb="3" eb="4">
      <t>ユカリ</t>
    </rPh>
    <phoneticPr fontId="50"/>
  </si>
  <si>
    <t>渡部　漠</t>
    <rPh sb="0" eb="2">
      <t>ワタナベ</t>
    </rPh>
    <rPh sb="3" eb="4">
      <t>バク</t>
    </rPh>
    <phoneticPr fontId="50"/>
  </si>
  <si>
    <t>薦田あかね</t>
    <rPh sb="0" eb="2">
      <t>コモダ</t>
    </rPh>
    <phoneticPr fontId="50"/>
  </si>
  <si>
    <t>仙波史也</t>
    <rPh sb="0" eb="4">
      <t>センバフミヤ</t>
    </rPh>
    <phoneticPr fontId="50"/>
  </si>
  <si>
    <t>多肥体協</t>
    <rPh sb="0" eb="2">
      <t>タヒ</t>
    </rPh>
    <rPh sb="2" eb="4">
      <t>タイキョウ</t>
    </rPh>
    <phoneticPr fontId="50"/>
  </si>
  <si>
    <t>森川瑞穂</t>
    <rPh sb="0" eb="2">
      <t>モリカワ</t>
    </rPh>
    <rPh sb="2" eb="4">
      <t>ミズホ</t>
    </rPh>
    <phoneticPr fontId="50"/>
  </si>
  <si>
    <t>竹島由季子</t>
    <rPh sb="0" eb="2">
      <t>タケシマ</t>
    </rPh>
    <rPh sb="2" eb="5">
      <t>ユキコ</t>
    </rPh>
    <phoneticPr fontId="50"/>
  </si>
  <si>
    <t>久保明美</t>
    <rPh sb="0" eb="4">
      <t>クボアケミ</t>
    </rPh>
    <phoneticPr fontId="50"/>
  </si>
  <si>
    <t>松山市民ｸﾗﾌﾞ</t>
    <rPh sb="0" eb="4">
      <t>マツヤマシミン</t>
    </rPh>
    <phoneticPr fontId="50"/>
  </si>
  <si>
    <t>羽鳥めぐみ</t>
    <rPh sb="0" eb="2">
      <t>ハトリ</t>
    </rPh>
    <phoneticPr fontId="50"/>
  </si>
  <si>
    <t>加地龍太</t>
    <rPh sb="0" eb="4">
      <t>カジリュウタ</t>
    </rPh>
    <phoneticPr fontId="50"/>
  </si>
  <si>
    <t>宮内祥子</t>
    <rPh sb="0" eb="2">
      <t>ミヤウチ</t>
    </rPh>
    <rPh sb="2" eb="4">
      <t>サチコ</t>
    </rPh>
    <phoneticPr fontId="50"/>
  </si>
  <si>
    <t>森　勇気</t>
    <rPh sb="0" eb="1">
      <t>モリ</t>
    </rPh>
    <rPh sb="2" eb="4">
      <t>ユウキ</t>
    </rPh>
    <phoneticPr fontId="50"/>
  </si>
  <si>
    <t>桜の和</t>
    <rPh sb="0" eb="1">
      <t>サクラ</t>
    </rPh>
    <rPh sb="2" eb="3">
      <t>ワ</t>
    </rPh>
    <phoneticPr fontId="50"/>
  </si>
  <si>
    <t>近藤理恵</t>
    <rPh sb="0" eb="2">
      <t>コンドウ</t>
    </rPh>
    <rPh sb="2" eb="4">
      <t>リエ</t>
    </rPh>
    <phoneticPr fontId="50"/>
  </si>
  <si>
    <t>高木達也</t>
    <rPh sb="0" eb="4">
      <t>タカギタツヤ</t>
    </rPh>
    <phoneticPr fontId="50"/>
  </si>
  <si>
    <t>大西満里子</t>
    <rPh sb="0" eb="2">
      <t>オオニシ</t>
    </rPh>
    <rPh sb="2" eb="5">
      <t>マリコ</t>
    </rPh>
    <phoneticPr fontId="50"/>
  </si>
  <si>
    <t>吉葉弘一</t>
    <rPh sb="0" eb="2">
      <t>ヨシバ</t>
    </rPh>
    <rPh sb="2" eb="4">
      <t>コウイチ</t>
    </rPh>
    <phoneticPr fontId="50"/>
  </si>
  <si>
    <t>伊勢元るり子</t>
    <rPh sb="0" eb="2">
      <t>イセ</t>
    </rPh>
    <rPh sb="2" eb="3">
      <t>モト</t>
    </rPh>
    <rPh sb="5" eb="6">
      <t>コ</t>
    </rPh>
    <phoneticPr fontId="50"/>
  </si>
  <si>
    <t>権田光輔</t>
    <rPh sb="0" eb="2">
      <t>ゴンダ</t>
    </rPh>
    <rPh sb="2" eb="3">
      <t>ヒカリ</t>
    </rPh>
    <rPh sb="3" eb="4">
      <t>スケ</t>
    </rPh>
    <phoneticPr fontId="50"/>
  </si>
  <si>
    <t>大塚素子</t>
    <rPh sb="0" eb="2">
      <t>オオツカ</t>
    </rPh>
    <rPh sb="2" eb="4">
      <t>モトコ</t>
    </rPh>
    <phoneticPr fontId="50"/>
  </si>
  <si>
    <t>越野兼斗</t>
    <rPh sb="0" eb="3">
      <t>コシノケン</t>
    </rPh>
    <rPh sb="3" eb="4">
      <t>ト</t>
    </rPh>
    <phoneticPr fontId="50"/>
  </si>
  <si>
    <t>佐伯朋子</t>
    <rPh sb="0" eb="2">
      <t>サエキ</t>
    </rPh>
    <rPh sb="2" eb="4">
      <t>トモコ</t>
    </rPh>
    <phoneticPr fontId="50"/>
  </si>
  <si>
    <t>森宏次郎</t>
    <rPh sb="0" eb="1">
      <t>モリ</t>
    </rPh>
    <rPh sb="1" eb="4">
      <t>コウジロウ</t>
    </rPh>
    <phoneticPr fontId="50"/>
  </si>
  <si>
    <t>八木美稚子</t>
    <rPh sb="0" eb="2">
      <t>ヤギ</t>
    </rPh>
    <rPh sb="2" eb="3">
      <t>ミ</t>
    </rPh>
    <rPh sb="3" eb="4">
      <t>チ</t>
    </rPh>
    <rPh sb="4" eb="5">
      <t>コ</t>
    </rPh>
    <phoneticPr fontId="50"/>
  </si>
  <si>
    <t>尾上哲也</t>
    <rPh sb="0" eb="4">
      <t>オノエテツヤ</t>
    </rPh>
    <phoneticPr fontId="50"/>
  </si>
  <si>
    <t>西条ﾊﾞｰﾄﾞ</t>
    <rPh sb="0" eb="2">
      <t>サイジョウ</t>
    </rPh>
    <phoneticPr fontId="50"/>
  </si>
  <si>
    <t>佐伯玲子</t>
    <rPh sb="0" eb="2">
      <t>サエキ</t>
    </rPh>
    <rPh sb="2" eb="4">
      <t>レイコ</t>
    </rPh>
    <phoneticPr fontId="50"/>
  </si>
  <si>
    <t>山本朋典</t>
    <rPh sb="0" eb="2">
      <t>ヤマモト</t>
    </rPh>
    <rPh sb="2" eb="3">
      <t>トモ</t>
    </rPh>
    <rPh sb="3" eb="4">
      <t>テン</t>
    </rPh>
    <phoneticPr fontId="50"/>
  </si>
  <si>
    <t>斉藤早津紀</t>
    <rPh sb="0" eb="2">
      <t>サイトウ</t>
    </rPh>
    <rPh sb="2" eb="4">
      <t>ハヤツ</t>
    </rPh>
    <rPh sb="4" eb="5">
      <t>キ</t>
    </rPh>
    <phoneticPr fontId="50"/>
  </si>
  <si>
    <t>北岡千宙</t>
    <rPh sb="0" eb="2">
      <t>キタオカ</t>
    </rPh>
    <rPh sb="2" eb="3">
      <t>セン</t>
    </rPh>
    <rPh sb="3" eb="4">
      <t>チュウ</t>
    </rPh>
    <phoneticPr fontId="50"/>
  </si>
  <si>
    <t>長谷川　愛</t>
    <rPh sb="0" eb="3">
      <t>ハセガワ</t>
    </rPh>
    <rPh sb="4" eb="5">
      <t>アイ</t>
    </rPh>
    <phoneticPr fontId="50"/>
  </si>
  <si>
    <t>高橋友希</t>
    <rPh sb="0" eb="2">
      <t>タカハシ</t>
    </rPh>
    <rPh sb="2" eb="4">
      <t>ユウキ</t>
    </rPh>
    <phoneticPr fontId="50"/>
  </si>
  <si>
    <t>城戸貴正</t>
    <rPh sb="0" eb="2">
      <t>キド</t>
    </rPh>
    <rPh sb="2" eb="4">
      <t>タカマサ</t>
    </rPh>
    <phoneticPr fontId="50"/>
  </si>
  <si>
    <t>青井博之</t>
    <rPh sb="0" eb="2">
      <t>アオイ</t>
    </rPh>
    <rPh sb="2" eb="4">
      <t>ヒロユキ</t>
    </rPh>
    <phoneticPr fontId="50"/>
  </si>
  <si>
    <t>田中美喜</t>
    <rPh sb="0" eb="4">
      <t>タナカミキ</t>
    </rPh>
    <phoneticPr fontId="50"/>
  </si>
  <si>
    <t>三豊ｸﾗﾌﾞ</t>
    <rPh sb="0" eb="2">
      <t>ミトヨ</t>
    </rPh>
    <phoneticPr fontId="50"/>
  </si>
  <si>
    <t>高津康宏</t>
    <rPh sb="0" eb="2">
      <t>タカツ</t>
    </rPh>
    <rPh sb="2" eb="4">
      <t>ヤスヒロ</t>
    </rPh>
    <phoneticPr fontId="50"/>
  </si>
  <si>
    <t>south club</t>
  </si>
  <si>
    <t>曽我部里恵</t>
    <rPh sb="0" eb="5">
      <t>ソガベリエ</t>
    </rPh>
    <phoneticPr fontId="50"/>
  </si>
  <si>
    <t>松村直樹</t>
    <rPh sb="0" eb="2">
      <t>マツムラ</t>
    </rPh>
    <rPh sb="2" eb="4">
      <t>ナオキ</t>
    </rPh>
    <phoneticPr fontId="50"/>
  </si>
  <si>
    <t>ｃｌｕｂ ｌｅａｆ</t>
  </si>
  <si>
    <t>田辺栄司</t>
    <rPh sb="0" eb="2">
      <t>タナベ</t>
    </rPh>
    <rPh sb="2" eb="3">
      <t>エイ</t>
    </rPh>
    <rPh sb="3" eb="4">
      <t>ジ</t>
    </rPh>
    <phoneticPr fontId="50"/>
  </si>
  <si>
    <t>隅田姉文</t>
    <rPh sb="0" eb="2">
      <t>スミダ</t>
    </rPh>
    <rPh sb="2" eb="3">
      <t>アネ</t>
    </rPh>
    <rPh sb="3" eb="4">
      <t>ブン</t>
    </rPh>
    <phoneticPr fontId="50"/>
  </si>
  <si>
    <t>高松ｸﾗﾌﾞ</t>
    <rPh sb="0" eb="2">
      <t>タカマツ</t>
    </rPh>
    <phoneticPr fontId="50"/>
  </si>
  <si>
    <t>安田春二</t>
    <rPh sb="0" eb="2">
      <t>ヤスダ</t>
    </rPh>
    <rPh sb="2" eb="3">
      <t>ハル</t>
    </rPh>
    <rPh sb="3" eb="4">
      <t>ニ</t>
    </rPh>
    <phoneticPr fontId="50"/>
  </si>
  <si>
    <t>酒商ながはら</t>
    <rPh sb="0" eb="2">
      <t>サケショウ</t>
    </rPh>
    <phoneticPr fontId="50"/>
  </si>
  <si>
    <t>長原芽美</t>
    <rPh sb="0" eb="4">
      <t>ナガハラメグミ</t>
    </rPh>
    <phoneticPr fontId="50"/>
  </si>
  <si>
    <t>津久家幸治</t>
    <rPh sb="0" eb="1">
      <t>ツ</t>
    </rPh>
    <rPh sb="1" eb="2">
      <t>ク</t>
    </rPh>
    <rPh sb="2" eb="3">
      <t>イエ</t>
    </rPh>
    <rPh sb="3" eb="5">
      <t>コウジ</t>
    </rPh>
    <phoneticPr fontId="50"/>
  </si>
  <si>
    <t>今治ｸﾗﾌﾞ</t>
    <rPh sb="0" eb="2">
      <t>イマバリ</t>
    </rPh>
    <phoneticPr fontId="50"/>
  </si>
  <si>
    <t>日下光子</t>
    <rPh sb="0" eb="2">
      <t>クサカ</t>
    </rPh>
    <rPh sb="2" eb="4">
      <t>ミツコ</t>
    </rPh>
    <phoneticPr fontId="50"/>
  </si>
  <si>
    <t>木村圭一</t>
    <rPh sb="0" eb="2">
      <t>キムラ</t>
    </rPh>
    <rPh sb="2" eb="4">
      <t>ケイイチ</t>
    </rPh>
    <phoneticPr fontId="50"/>
  </si>
  <si>
    <t>Ｏｃｅａｎｓ７</t>
  </si>
  <si>
    <t>ＬＩＶＥＬＹ</t>
  </si>
  <si>
    <t>トミコ－</t>
  </si>
  <si>
    <t>ＷＩＮＧ</t>
  </si>
  <si>
    <t>新宮中</t>
    <rPh sb="0" eb="2">
      <t>シングウ</t>
    </rPh>
    <rPh sb="2" eb="3">
      <t>チュウ</t>
    </rPh>
    <phoneticPr fontId="50"/>
  </si>
  <si>
    <t>THE　DAI</t>
  </si>
  <si>
    <t>ぷよぷよ</t>
  </si>
  <si>
    <t>新宮中教員</t>
    <rPh sb="0" eb="2">
      <t>シングウ</t>
    </rPh>
    <rPh sb="2" eb="3">
      <t>チュウ</t>
    </rPh>
    <rPh sb="3" eb="5">
      <t>キョウイン</t>
    </rPh>
    <phoneticPr fontId="50"/>
  </si>
  <si>
    <t>おＦＡＸ</t>
  </si>
  <si>
    <t>ｸﾚｯｼｪﾝﾄﾞ</t>
  </si>
  <si>
    <t>土居中</t>
    <rPh sb="0" eb="2">
      <t>ドイ</t>
    </rPh>
    <rPh sb="2" eb="3">
      <t>チュウ</t>
    </rPh>
    <phoneticPr fontId="50"/>
  </si>
  <si>
    <t>西条・四国中央</t>
    <rPh sb="0" eb="2">
      <t>サイジョウ</t>
    </rPh>
    <rPh sb="3" eb="5">
      <t>シコク</t>
    </rPh>
    <rPh sb="5" eb="7">
      <t>チュウオウ</t>
    </rPh>
    <phoneticPr fontId="2"/>
  </si>
  <si>
    <t>大畑悠人</t>
    <rPh sb="0" eb="2">
      <t>オオハタ</t>
    </rPh>
    <rPh sb="2" eb="3">
      <t>ユウ</t>
    </rPh>
    <rPh sb="3" eb="4">
      <t>ト</t>
    </rPh>
    <phoneticPr fontId="50"/>
  </si>
  <si>
    <t>21ＰＯＵＮＤ</t>
  </si>
  <si>
    <t>ＧｏＧｏ’ｓ</t>
  </si>
  <si>
    <t>ドンキホーテ</t>
  </si>
  <si>
    <t>スイートピー</t>
  </si>
  <si>
    <t>Ｔ．Ｉ．Ｅ</t>
  </si>
  <si>
    <t>續木正</t>
    <rPh sb="0" eb="2">
      <t>ツヅキ</t>
    </rPh>
    <rPh sb="2" eb="3">
      <t>タダシ</t>
    </rPh>
    <phoneticPr fontId="2"/>
  </si>
  <si>
    <t>郭 昊</t>
    <rPh sb="0" eb="3">
      <t>カクハオ</t>
    </rPh>
    <phoneticPr fontId="2"/>
  </si>
  <si>
    <t>タイム</t>
  </si>
  <si>
    <t>ＵＣＫＮ</t>
  </si>
  <si>
    <t>Ａ↗Ｒｉｎｇｙ</t>
  </si>
  <si>
    <t>ﾄﾞﾝｷﾎｰﾃ</t>
  </si>
  <si>
    <t>石村雅俊</t>
    <rPh sb="0" eb="2">
      <t>イシムラ</t>
    </rPh>
    <rPh sb="2" eb="4">
      <t>マサトシ</t>
    </rPh>
    <phoneticPr fontId="2"/>
  </si>
  <si>
    <t>近藤佑哉</t>
    <rPh sb="0" eb="2">
      <t>コンドウ</t>
    </rPh>
    <rPh sb="2" eb="4">
      <t>ユウヤ</t>
    </rPh>
    <phoneticPr fontId="2"/>
  </si>
  <si>
    <t>白川律稀</t>
    <rPh sb="0" eb="2">
      <t>シラカワ</t>
    </rPh>
    <rPh sb="2" eb="3">
      <t>リツ</t>
    </rPh>
    <rPh sb="3" eb="4">
      <t>マレ</t>
    </rPh>
    <phoneticPr fontId="2"/>
  </si>
  <si>
    <t>デュオ</t>
  </si>
  <si>
    <t>B-wings</t>
  </si>
  <si>
    <t>塩出亜紀</t>
    <rPh sb="0" eb="2">
      <t>シオデ</t>
    </rPh>
    <rPh sb="2" eb="4">
      <t>アキ</t>
    </rPh>
    <phoneticPr fontId="2"/>
  </si>
  <si>
    <t>黒田香織</t>
    <rPh sb="0" eb="2">
      <t>クロダ</t>
    </rPh>
    <rPh sb="2" eb="4">
      <t>カオリ</t>
    </rPh>
    <phoneticPr fontId="2"/>
  </si>
  <si>
    <t>ランバー</t>
  </si>
  <si>
    <t>まんのうｸﾗﾌﾞ</t>
  </si>
  <si>
    <t>ｷﾘｷﾘﾏｲ</t>
  </si>
  <si>
    <t>ｹﾞﾙｹﾞｸﾗﾌﾞ</t>
  </si>
  <si>
    <t>B.C.fight</t>
  </si>
  <si>
    <t>ﾅﾁｭﾗﾙﾊｰﾄ</t>
  </si>
  <si>
    <t>ＹＯＮＤＥＮ</t>
  </si>
  <si>
    <t>ﾌﾚｯｼｭｸﾞﾘｰﾝ</t>
  </si>
  <si>
    <t>ＴＨＥ　ＤＡＩ</t>
  </si>
  <si>
    <t>ひうちｸﾗﾌﾞ</t>
  </si>
  <si>
    <t>泉 七夕子</t>
    <rPh sb="0" eb="1">
      <t>イズミ</t>
    </rPh>
    <rPh sb="2" eb="5">
      <t>タナバタコ</t>
    </rPh>
    <phoneticPr fontId="50"/>
  </si>
  <si>
    <t>大西正仁</t>
  </si>
  <si>
    <t>金子美和子</t>
  </si>
  <si>
    <t>柚山英子</t>
    <rPh sb="0" eb="2">
      <t>ユヤマ</t>
    </rPh>
    <rPh sb="2" eb="4">
      <t>エイコ</t>
    </rPh>
    <phoneticPr fontId="1"/>
  </si>
  <si>
    <t>とまと</t>
  </si>
  <si>
    <t>篠永ひとみ</t>
    <rPh sb="0" eb="2">
      <t>シノナガ</t>
    </rPh>
    <phoneticPr fontId="1"/>
  </si>
  <si>
    <t>ナチュラルハート</t>
  </si>
  <si>
    <r>
      <t>男子２部</t>
    </r>
    <r>
      <rPr>
        <b/>
        <sz val="20"/>
        <color indexed="8"/>
        <rFont val="HG丸ｺﾞｼｯｸM-PRO"/>
        <family val="3"/>
        <charset val="128"/>
      </rPr>
      <t>（2位あがり）</t>
    </r>
    <phoneticPr fontId="2"/>
  </si>
  <si>
    <t>平塚祐也</t>
    <rPh sb="0" eb="2">
      <t>ヒラツカ</t>
    </rPh>
    <rPh sb="2" eb="4">
      <t>ユウヤ</t>
    </rPh>
    <phoneticPr fontId="2"/>
  </si>
  <si>
    <t>みかん</t>
  </si>
  <si>
    <t>１５点３ゲーム</t>
    <rPh sb="2" eb="3">
      <t>テン</t>
    </rPh>
    <phoneticPr fontId="2"/>
  </si>
  <si>
    <t>尾崎夕子</t>
    <rPh sb="0" eb="2">
      <t>オザキ</t>
    </rPh>
    <rPh sb="2" eb="4">
      <t>ユウコ</t>
    </rPh>
    <phoneticPr fontId="50"/>
  </si>
  <si>
    <t>C1</t>
    <phoneticPr fontId="2"/>
  </si>
  <si>
    <t>C2</t>
    <phoneticPr fontId="2"/>
  </si>
  <si>
    <t>小西真央</t>
    <rPh sb="0" eb="2">
      <t>コニシ</t>
    </rPh>
    <rPh sb="2" eb="4">
      <t>マオ</t>
    </rPh>
    <phoneticPr fontId="50"/>
  </si>
  <si>
    <t>中萩中</t>
    <rPh sb="0" eb="2">
      <t>ナカハギ</t>
    </rPh>
    <rPh sb="2" eb="3">
      <t>チュウ</t>
    </rPh>
    <phoneticPr fontId="50"/>
  </si>
  <si>
    <t>尾崎　慎</t>
    <rPh sb="0" eb="2">
      <t>オザキ</t>
    </rPh>
    <rPh sb="3" eb="4">
      <t>シン</t>
    </rPh>
    <phoneticPr fontId="50"/>
  </si>
  <si>
    <t>松山東中</t>
    <rPh sb="0" eb="2">
      <t>マツヤマ</t>
    </rPh>
    <rPh sb="2" eb="3">
      <t>ヒガシ</t>
    </rPh>
    <rPh sb="3" eb="4">
      <t>チュウ</t>
    </rPh>
    <phoneticPr fontId="50"/>
  </si>
  <si>
    <t>新居浜・松山</t>
    <rPh sb="0" eb="3">
      <t>ニイハマ</t>
    </rPh>
    <rPh sb="4" eb="6">
      <t>マツヤマ</t>
    </rPh>
    <phoneticPr fontId="50"/>
  </si>
  <si>
    <t>三笠孝幸</t>
    <rPh sb="0" eb="2">
      <t>ミカサ</t>
    </rPh>
    <rPh sb="2" eb="4">
      <t>タカユキ</t>
    </rPh>
    <phoneticPr fontId="50"/>
  </si>
  <si>
    <t>長原正悟</t>
    <rPh sb="0" eb="2">
      <t>ナガハラ</t>
    </rPh>
    <rPh sb="2" eb="3">
      <t>セイ</t>
    </rPh>
    <rPh sb="3" eb="4">
      <t>サトル</t>
    </rPh>
    <phoneticPr fontId="50"/>
  </si>
  <si>
    <t>三島西中</t>
    <rPh sb="0" eb="2">
      <t>ミシマ</t>
    </rPh>
    <rPh sb="2" eb="3">
      <t>ニシ</t>
    </rPh>
    <rPh sb="3" eb="4">
      <t>チュウ</t>
    </rPh>
    <phoneticPr fontId="50"/>
  </si>
  <si>
    <t>三豊クラブ</t>
    <rPh sb="0" eb="2">
      <t>ミトヨ</t>
    </rPh>
    <phoneticPr fontId="2"/>
  </si>
  <si>
    <t>キケン</t>
    <phoneticPr fontId="2"/>
  </si>
  <si>
    <t>1</t>
    <phoneticPr fontId="2"/>
  </si>
  <si>
    <t>4</t>
    <phoneticPr fontId="2"/>
  </si>
  <si>
    <t>2</t>
    <phoneticPr fontId="2"/>
  </si>
  <si>
    <t>3</t>
    <phoneticPr fontId="2"/>
  </si>
  <si>
    <t>1</t>
    <phoneticPr fontId="2"/>
  </si>
  <si>
    <t>2</t>
    <phoneticPr fontId="2"/>
  </si>
  <si>
    <t>3</t>
    <phoneticPr fontId="2"/>
  </si>
  <si>
    <t>大西悠翔</t>
    <rPh sb="0" eb="2">
      <t>オオニシ</t>
    </rPh>
    <rPh sb="2" eb="3">
      <t>ユウ</t>
    </rPh>
    <rPh sb="3" eb="4">
      <t>ショウ</t>
    </rPh>
    <phoneticPr fontId="2"/>
  </si>
  <si>
    <t>２</t>
    <phoneticPr fontId="2"/>
  </si>
  <si>
    <t>5</t>
    <phoneticPr fontId="2"/>
  </si>
  <si>
    <t>途中棄権</t>
    <rPh sb="0" eb="2">
      <t>トチュウ</t>
    </rPh>
    <rPh sb="2" eb="4">
      <t>キケン</t>
    </rPh>
    <phoneticPr fontId="2"/>
  </si>
  <si>
    <t>6</t>
    <phoneticPr fontId="2"/>
  </si>
  <si>
    <t>深岡立夢</t>
  </si>
  <si>
    <t>三豊ｼﾞｭﾆｱ</t>
  </si>
  <si>
    <t>村上莉仁</t>
  </si>
  <si>
    <t>香川ｽｸｰﾙ</t>
  </si>
  <si>
    <t>結果</t>
    <rPh sb="0" eb="2">
      <t>ケッカ</t>
    </rPh>
    <phoneticPr fontId="2"/>
  </si>
  <si>
    <t>男子１部 優勝</t>
    <rPh sb="0" eb="2">
      <t>ダンシ</t>
    </rPh>
    <rPh sb="3" eb="4">
      <t>ブ</t>
    </rPh>
    <rPh sb="5" eb="7">
      <t>ユウショウ</t>
    </rPh>
    <phoneticPr fontId="3"/>
  </si>
  <si>
    <t>男子２部 優勝</t>
    <rPh sb="0" eb="2">
      <t>ダンシ</t>
    </rPh>
    <rPh sb="3" eb="4">
      <t>ブ</t>
    </rPh>
    <rPh sb="5" eb="7">
      <t>ユウショウ</t>
    </rPh>
    <phoneticPr fontId="3"/>
  </si>
  <si>
    <t>男子３部 優勝</t>
    <rPh sb="0" eb="2">
      <t>ダンシ</t>
    </rPh>
    <rPh sb="3" eb="4">
      <t>ブ</t>
    </rPh>
    <rPh sb="5" eb="7">
      <t>ユウショウ</t>
    </rPh>
    <phoneticPr fontId="3"/>
  </si>
  <si>
    <t>男子４部 優勝</t>
    <rPh sb="0" eb="2">
      <t>ダンシ</t>
    </rPh>
    <rPh sb="3" eb="4">
      <t>ブ</t>
    </rPh>
    <rPh sb="5" eb="7">
      <t>ユウショウ</t>
    </rPh>
    <phoneticPr fontId="3"/>
  </si>
  <si>
    <t>男子初心者 優勝</t>
    <rPh sb="0" eb="2">
      <t>ダンシ</t>
    </rPh>
    <rPh sb="2" eb="5">
      <t>ショシンシャ</t>
    </rPh>
    <rPh sb="6" eb="8">
      <t>ユウショウ</t>
    </rPh>
    <phoneticPr fontId="3"/>
  </si>
  <si>
    <t>男子１部 準優勝</t>
    <rPh sb="0" eb="2">
      <t>ダンシ</t>
    </rPh>
    <rPh sb="3" eb="4">
      <t>ブ</t>
    </rPh>
    <rPh sb="5" eb="6">
      <t>ジュン</t>
    </rPh>
    <rPh sb="6" eb="8">
      <t>ユウショウ</t>
    </rPh>
    <phoneticPr fontId="3"/>
  </si>
  <si>
    <t>男子２部 準優勝</t>
    <rPh sb="0" eb="2">
      <t>ダンシ</t>
    </rPh>
    <rPh sb="3" eb="4">
      <t>ブ</t>
    </rPh>
    <rPh sb="5" eb="6">
      <t>ジュン</t>
    </rPh>
    <rPh sb="6" eb="8">
      <t>ユウショウ</t>
    </rPh>
    <phoneticPr fontId="3"/>
  </si>
  <si>
    <t>男子３部 準優勝</t>
    <rPh sb="0" eb="2">
      <t>ダンシ</t>
    </rPh>
    <rPh sb="3" eb="4">
      <t>ブ</t>
    </rPh>
    <rPh sb="5" eb="6">
      <t>ジュン</t>
    </rPh>
    <rPh sb="6" eb="8">
      <t>ユウショウ</t>
    </rPh>
    <phoneticPr fontId="3"/>
  </si>
  <si>
    <t>男子４部 準優勝</t>
    <rPh sb="0" eb="2">
      <t>ダンシ</t>
    </rPh>
    <rPh sb="3" eb="4">
      <t>ブ</t>
    </rPh>
    <rPh sb="5" eb="6">
      <t>ジュン</t>
    </rPh>
    <rPh sb="6" eb="8">
      <t>ユウショウ</t>
    </rPh>
    <phoneticPr fontId="3"/>
  </si>
  <si>
    <t>男子初心者 準優勝</t>
    <rPh sb="0" eb="2">
      <t>ダンシ</t>
    </rPh>
    <rPh sb="2" eb="5">
      <t>ショシンシャ</t>
    </rPh>
    <rPh sb="6" eb="7">
      <t>ジュン</t>
    </rPh>
    <rPh sb="7" eb="9">
      <t>ユウショウ</t>
    </rPh>
    <phoneticPr fontId="3"/>
  </si>
  <si>
    <t>女子１部 優勝</t>
    <rPh sb="0" eb="2">
      <t>ジョシ</t>
    </rPh>
    <rPh sb="3" eb="4">
      <t>ブ</t>
    </rPh>
    <rPh sb="5" eb="7">
      <t>ユウショウ</t>
    </rPh>
    <phoneticPr fontId="3"/>
  </si>
  <si>
    <t>女子２部 優勝</t>
    <rPh sb="0" eb="2">
      <t>ジョシ</t>
    </rPh>
    <rPh sb="3" eb="4">
      <t>ブ</t>
    </rPh>
    <rPh sb="5" eb="7">
      <t>ユウショウ</t>
    </rPh>
    <phoneticPr fontId="3"/>
  </si>
  <si>
    <t>女子３部 優勝</t>
    <rPh sb="0" eb="2">
      <t>ジョシ</t>
    </rPh>
    <rPh sb="3" eb="4">
      <t>ブ</t>
    </rPh>
    <rPh sb="5" eb="7">
      <t>ユウショウ</t>
    </rPh>
    <phoneticPr fontId="3"/>
  </si>
  <si>
    <t>女子４部 優勝</t>
    <rPh sb="0" eb="2">
      <t>ジョシ</t>
    </rPh>
    <rPh sb="3" eb="4">
      <t>ブ</t>
    </rPh>
    <rPh sb="5" eb="7">
      <t>ユウショウ</t>
    </rPh>
    <phoneticPr fontId="3"/>
  </si>
  <si>
    <t>女子初心者 優勝</t>
    <rPh sb="0" eb="2">
      <t>ジョシ</t>
    </rPh>
    <rPh sb="2" eb="5">
      <t>ショシンシャ</t>
    </rPh>
    <rPh sb="6" eb="8">
      <t>ユウショウ</t>
    </rPh>
    <phoneticPr fontId="3"/>
  </si>
  <si>
    <t>女子１部 準優勝</t>
    <rPh sb="0" eb="2">
      <t>ジョシ</t>
    </rPh>
    <rPh sb="3" eb="4">
      <t>ブ</t>
    </rPh>
    <rPh sb="5" eb="6">
      <t>ジュン</t>
    </rPh>
    <rPh sb="6" eb="8">
      <t>ユウショウ</t>
    </rPh>
    <phoneticPr fontId="3"/>
  </si>
  <si>
    <t>女子２部 準優勝</t>
    <rPh sb="0" eb="2">
      <t>ジョシ</t>
    </rPh>
    <rPh sb="3" eb="4">
      <t>ブ</t>
    </rPh>
    <rPh sb="5" eb="6">
      <t>ジュン</t>
    </rPh>
    <rPh sb="6" eb="8">
      <t>ユウショウ</t>
    </rPh>
    <phoneticPr fontId="3"/>
  </si>
  <si>
    <t>女子３部 準優勝</t>
    <rPh sb="0" eb="2">
      <t>ジョシ</t>
    </rPh>
    <rPh sb="3" eb="4">
      <t>ブ</t>
    </rPh>
    <rPh sb="5" eb="6">
      <t>ジュン</t>
    </rPh>
    <rPh sb="6" eb="8">
      <t>ユウショウ</t>
    </rPh>
    <phoneticPr fontId="3"/>
  </si>
  <si>
    <t>女子４部 準優勝</t>
    <rPh sb="0" eb="2">
      <t>ジョシ</t>
    </rPh>
    <rPh sb="3" eb="4">
      <t>ブ</t>
    </rPh>
    <rPh sb="5" eb="6">
      <t>ジュン</t>
    </rPh>
    <rPh sb="6" eb="8">
      <t>ユウショウ</t>
    </rPh>
    <phoneticPr fontId="3"/>
  </si>
  <si>
    <t>女子初心者 準優勝</t>
    <rPh sb="0" eb="2">
      <t>ジョシ</t>
    </rPh>
    <rPh sb="2" eb="5">
      <t>ショシンシャ</t>
    </rPh>
    <rPh sb="6" eb="7">
      <t>ジュン</t>
    </rPh>
    <rPh sb="7" eb="9">
      <t>ユウショウ</t>
    </rPh>
    <phoneticPr fontId="3"/>
  </si>
  <si>
    <t>第１５回四国中央市オープン　H31.2.3（日）　三島運動公園体育館　参加者73組（146名）</t>
    <rPh sb="0" eb="1">
      <t>ダイ</t>
    </rPh>
    <rPh sb="3" eb="4">
      <t>カイ</t>
    </rPh>
    <rPh sb="4" eb="9">
      <t>ｓ</t>
    </rPh>
    <rPh sb="22" eb="23">
      <t>ヒ</t>
    </rPh>
    <rPh sb="25" eb="27">
      <t>ミシマ</t>
    </rPh>
    <rPh sb="27" eb="29">
      <t>ウンドウ</t>
    </rPh>
    <rPh sb="29" eb="31">
      <t>コウエン</t>
    </rPh>
    <rPh sb="31" eb="34">
      <t>タイイクカン</t>
    </rPh>
    <rPh sb="35" eb="37">
      <t>サンカ</t>
    </rPh>
    <rPh sb="37" eb="38">
      <t>シャ</t>
    </rPh>
    <rPh sb="40" eb="41">
      <t>クミ</t>
    </rPh>
    <rPh sb="45" eb="46">
      <t>メイ</t>
    </rPh>
    <phoneticPr fontId="2"/>
  </si>
  <si>
    <t>-</t>
    <phoneticPr fontId="2"/>
  </si>
  <si>
    <t>-</t>
    <phoneticPr fontId="2"/>
  </si>
  <si>
    <t>朝、駅伝大会とかぶり、8時には駐車場一杯。</t>
    <rPh sb="0" eb="1">
      <t>アサ</t>
    </rPh>
    <rPh sb="2" eb="4">
      <t>エキデン</t>
    </rPh>
    <rPh sb="4" eb="6">
      <t>タイカイ</t>
    </rPh>
    <rPh sb="12" eb="13">
      <t>ジ</t>
    </rPh>
    <rPh sb="15" eb="17">
      <t>チュウシャ</t>
    </rPh>
    <rPh sb="17" eb="18">
      <t>バ</t>
    </rPh>
    <rPh sb="18" eb="20">
      <t>イッパイ</t>
    </rPh>
    <phoneticPr fontId="2"/>
  </si>
  <si>
    <t>76ﾁｰﾑの予定のところ、3ﾁｰﾑ棄権あり。　その条件で1試合25分の計算で丁度。</t>
    <rPh sb="6" eb="8">
      <t>ヨテイ</t>
    </rPh>
    <rPh sb="17" eb="19">
      <t>キケン</t>
    </rPh>
    <rPh sb="25" eb="27">
      <t>ジョウケン</t>
    </rPh>
    <rPh sb="29" eb="31">
      <t>シアイ</t>
    </rPh>
    <rPh sb="33" eb="34">
      <t>フン</t>
    </rPh>
    <rPh sb="35" eb="37">
      <t>ケイサン</t>
    </rPh>
    <rPh sb="38" eb="40">
      <t>チョウド</t>
    </rPh>
    <phoneticPr fontId="2"/>
  </si>
  <si>
    <t>17時頃には片付けまで終了。</t>
    <rPh sb="2" eb="3">
      <t>ジ</t>
    </rPh>
    <rPh sb="3" eb="4">
      <t>コロ</t>
    </rPh>
    <rPh sb="6" eb="8">
      <t>カタヅ</t>
    </rPh>
    <rPh sb="11" eb="13">
      <t>シュウリョウ</t>
    </rPh>
    <phoneticPr fontId="2"/>
  </si>
  <si>
    <t>大会に出ない本部席専属４名で、ほぼ問題なく進行。</t>
    <rPh sb="0" eb="2">
      <t>タイカイ</t>
    </rPh>
    <rPh sb="3" eb="4">
      <t>デ</t>
    </rPh>
    <rPh sb="6" eb="8">
      <t>ホンブ</t>
    </rPh>
    <rPh sb="8" eb="9">
      <t>セキ</t>
    </rPh>
    <rPh sb="9" eb="11">
      <t>センゾク</t>
    </rPh>
    <rPh sb="12" eb="13">
      <t>メイ</t>
    </rPh>
    <rPh sb="17" eb="19">
      <t>モンダイ</t>
    </rPh>
    <rPh sb="21" eb="23">
      <t>シンコウ</t>
    </rPh>
    <phoneticPr fontId="2"/>
  </si>
  <si>
    <t>但し決勝トーナメントに入ると審判・線審が不足ぎみ。</t>
    <phoneticPr fontId="2"/>
  </si>
  <si>
    <t>女子初心者は、女子４部にも参加。</t>
    <rPh sb="0" eb="2">
      <t>ジョシ</t>
    </rPh>
    <rPh sb="2" eb="5">
      <t>ショシンシャ</t>
    </rPh>
    <rPh sb="7" eb="9">
      <t>ジョシ</t>
    </rPh>
    <rPh sb="10" eb="11">
      <t>ブ</t>
    </rPh>
    <rPh sb="13" eb="15">
      <t>サンカ</t>
    </rPh>
    <phoneticPr fontId="2"/>
  </si>
  <si>
    <t>最後は男子4部決勝だけになったが16:30頃には全て終了。</t>
    <rPh sb="0" eb="2">
      <t>サイゴ</t>
    </rPh>
    <rPh sb="3" eb="5">
      <t>ダンシ</t>
    </rPh>
    <rPh sb="6" eb="7">
      <t>ブ</t>
    </rPh>
    <rPh sb="7" eb="9">
      <t>ケッショウ</t>
    </rPh>
    <rPh sb="21" eb="22">
      <t>コロ</t>
    </rPh>
    <rPh sb="24" eb="25">
      <t>スベ</t>
    </rPh>
    <rPh sb="26" eb="28">
      <t>シュウリョウ</t>
    </rPh>
    <phoneticPr fontId="2"/>
  </si>
  <si>
    <t>その後、初心者２チームは直接対決の結果により、女子初心者優勝、準優勝を決定。</t>
    <rPh sb="2" eb="3">
      <t>ゴ</t>
    </rPh>
    <rPh sb="4" eb="7">
      <t>ショシンシャ</t>
    </rPh>
    <rPh sb="12" eb="14">
      <t>チョクセツ</t>
    </rPh>
    <rPh sb="14" eb="16">
      <t>タイケツ</t>
    </rPh>
    <rPh sb="17" eb="19">
      <t>ケッカ</t>
    </rPh>
    <rPh sb="23" eb="25">
      <t>ジョシ</t>
    </rPh>
    <rPh sb="25" eb="28">
      <t>ショシンシャ</t>
    </rPh>
    <rPh sb="28" eb="30">
      <t>ユウショウ</t>
    </rPh>
    <rPh sb="31" eb="34">
      <t>ジュンユウショウ</t>
    </rPh>
    <rPh sb="35" eb="37">
      <t>ケッテイ</t>
    </rPh>
    <phoneticPr fontId="2"/>
  </si>
  <si>
    <t>女子４部で優勝すれば表彰されることとした。</t>
    <rPh sb="0" eb="2">
      <t>ジョシ</t>
    </rPh>
    <rPh sb="3" eb="4">
      <t>ブ</t>
    </rPh>
    <rPh sb="5" eb="7">
      <t>ユウショウ</t>
    </rPh>
    <rPh sb="10" eb="12">
      <t>ヒョウショウ</t>
    </rPh>
    <phoneticPr fontId="2"/>
  </si>
  <si>
    <t>女子初心者２チームが女子４部にも参加。</t>
    <rPh sb="0" eb="2">
      <t>ジョシ</t>
    </rPh>
    <rPh sb="2" eb="5">
      <t>ショシンシャ</t>
    </rPh>
    <rPh sb="10" eb="12">
      <t>ジョシ</t>
    </rPh>
    <rPh sb="13" eb="14">
      <t>ブ</t>
    </rPh>
    <rPh sb="16" eb="18">
      <t>サンカ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</si>
</sst>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6" formatCode="&quot;¥&quot;#,##0;[Red]&quot;¥&quot;\-#,##0"/>
    <numFmt numFmtId="177" formatCode="\-"/>
    <numFmt numFmtId="178" formatCode="&quot;&quot;@&quot;位&quot;"/>
  </numFmts>
  <fonts count="58" x14ac:knownFonts="1">
    <font>
      <sz val="11"/>
      <name val="ＭＳ ゴシック"/>
      <family val="3"/>
      <charset val="128"/>
    </font>
    <font>
      <sz val="11"/>
      <name val="標準明朝"/>
      <family val="1"/>
      <charset val="128"/>
    </font>
    <font>
      <sz val="6"/>
      <name val="ＭＳ ゴシック"/>
      <family val="3"/>
      <charset val="128"/>
    </font>
    <font>
      <sz val="6"/>
      <name val="ＭＳ Ｐゴシック"/>
      <family val="3"/>
      <charset val="128"/>
    </font>
    <font>
      <sz val="11"/>
      <color indexed="8"/>
      <name val="ＭＳ ゴシック"/>
      <family val="3"/>
      <charset val="128"/>
    </font>
    <font>
      <sz val="8"/>
      <color indexed="8"/>
      <name val="ＭＳ ゴシック"/>
      <family val="3"/>
      <charset val="128"/>
    </font>
    <font>
      <sz val="14"/>
      <color indexed="8"/>
      <name val="ＭＳ ゴシック"/>
      <family val="3"/>
      <charset val="128"/>
    </font>
    <font>
      <sz val="11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8"/>
      <color indexed="8"/>
      <name val="ＭＳ Ｐゴシック"/>
      <family val="3"/>
      <charset val="128"/>
    </font>
    <font>
      <sz val="11"/>
      <color indexed="9"/>
      <name val="ＭＳ Ｐゴシック"/>
      <family val="3"/>
      <charset val="128"/>
    </font>
    <font>
      <b/>
      <sz val="18"/>
      <color indexed="56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sz val="11"/>
      <color indexed="60"/>
      <name val="ＭＳ Ｐゴシック"/>
      <family val="3"/>
      <charset val="128"/>
    </font>
    <font>
      <sz val="11"/>
      <color indexed="52"/>
      <name val="ＭＳ Ｐゴシック"/>
      <family val="3"/>
      <charset val="128"/>
    </font>
    <font>
      <sz val="11"/>
      <color indexed="20"/>
      <name val="ＭＳ Ｐゴシック"/>
      <family val="3"/>
      <charset val="128"/>
    </font>
    <font>
      <b/>
      <sz val="11"/>
      <color indexed="52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b/>
      <sz val="15"/>
      <color indexed="56"/>
      <name val="ＭＳ Ｐゴシック"/>
      <family val="3"/>
      <charset val="128"/>
    </font>
    <font>
      <b/>
      <sz val="13"/>
      <color indexed="56"/>
      <name val="ＭＳ Ｐゴシック"/>
      <family val="3"/>
      <charset val="128"/>
    </font>
    <font>
      <b/>
      <sz val="11"/>
      <color indexed="56"/>
      <name val="ＭＳ Ｐゴシック"/>
      <family val="3"/>
      <charset val="128"/>
    </font>
    <font>
      <b/>
      <sz val="11"/>
      <color indexed="63"/>
      <name val="ＭＳ Ｐゴシック"/>
      <family val="3"/>
      <charset val="128"/>
    </font>
    <font>
      <i/>
      <sz val="11"/>
      <color indexed="23"/>
      <name val="ＭＳ Ｐゴシック"/>
      <family val="3"/>
      <charset val="128"/>
    </font>
    <font>
      <sz val="11"/>
      <color indexed="62"/>
      <name val="ＭＳ Ｐゴシック"/>
      <family val="3"/>
      <charset val="128"/>
    </font>
    <font>
      <sz val="11"/>
      <color indexed="17"/>
      <name val="ＭＳ Ｐゴシック"/>
      <family val="3"/>
      <charset val="128"/>
    </font>
    <font>
      <sz val="10"/>
      <color indexed="8"/>
      <name val="ＭＳ Ｐゴシック"/>
      <family val="3"/>
      <charset val="128"/>
    </font>
    <font>
      <sz val="12"/>
      <color indexed="8"/>
      <name val="ＭＳ Ｐゴシック"/>
      <family val="3"/>
      <charset val="128"/>
    </font>
    <font>
      <sz val="20"/>
      <color indexed="8"/>
      <name val="ＭＳ Ｐゴシック"/>
      <family val="3"/>
      <charset val="128"/>
    </font>
    <font>
      <sz val="18"/>
      <color indexed="8"/>
      <name val="ＭＳ Ｐゴシック"/>
      <family val="3"/>
      <charset val="128"/>
    </font>
    <font>
      <sz val="7"/>
      <color indexed="8"/>
      <name val="ＭＳ Ｐゴシック"/>
      <family val="3"/>
      <charset val="128"/>
    </font>
    <font>
      <b/>
      <sz val="20"/>
      <color indexed="8"/>
      <name val="HG丸ｺﾞｼｯｸM-PRO"/>
      <family val="3"/>
      <charset val="128"/>
    </font>
    <font>
      <b/>
      <sz val="22"/>
      <color indexed="8"/>
      <name val="HG丸ｺﾞｼｯｸM-PRO"/>
      <family val="3"/>
      <charset val="128"/>
    </font>
    <font>
      <sz val="10"/>
      <color indexed="8"/>
      <name val="ＭＳ ゴシック"/>
      <family val="3"/>
      <charset val="128"/>
    </font>
    <font>
      <sz val="9"/>
      <color indexed="8"/>
      <name val="ＭＳ ゴシック"/>
      <family val="3"/>
      <charset val="128"/>
    </font>
    <font>
      <sz val="7"/>
      <color indexed="8"/>
      <name val="ＭＳ ゴシック"/>
      <family val="3"/>
      <charset val="128"/>
    </font>
    <font>
      <b/>
      <sz val="12"/>
      <color indexed="8"/>
      <name val="ＭＳ ゴシック"/>
      <family val="3"/>
      <charset val="128"/>
    </font>
    <font>
      <b/>
      <sz val="16"/>
      <color indexed="8"/>
      <name val="ＭＳ ゴシック"/>
      <family val="3"/>
      <charset val="128"/>
    </font>
    <font>
      <sz val="12"/>
      <color indexed="8"/>
      <name val="ＭＳ ゴシック"/>
      <family val="3"/>
      <charset val="128"/>
    </font>
    <font>
      <sz val="16"/>
      <color indexed="8"/>
      <name val="ＭＳ Ｐゴシック"/>
      <family val="3"/>
      <charset val="128"/>
    </font>
    <font>
      <sz val="11"/>
      <name val="ＭＳ ゴシック"/>
      <family val="3"/>
      <charset val="128"/>
    </font>
    <font>
      <b/>
      <sz val="26"/>
      <color indexed="8"/>
      <name val="HG丸ｺﾞｼｯｸM-PRO"/>
      <family val="3"/>
      <charset val="128"/>
    </font>
    <font>
      <b/>
      <sz val="26"/>
      <color indexed="8"/>
      <name val="ＭＳ ゴシック"/>
      <family val="3"/>
      <charset val="128"/>
    </font>
    <font>
      <sz val="14"/>
      <color indexed="8"/>
      <name val="ＭＳ Ｐゴシック"/>
      <family val="3"/>
      <charset val="128"/>
    </font>
    <font>
      <b/>
      <sz val="8"/>
      <color indexed="8"/>
      <name val="HG丸ｺﾞｼｯｸM-PRO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6"/>
      <color indexed="8"/>
      <name val="HG丸ｺﾞｼｯｸM-PRO"/>
      <family val="3"/>
      <charset val="128"/>
    </font>
    <font>
      <sz val="16"/>
      <color indexed="8"/>
      <name val="ＭＳ ゴシック"/>
      <family val="3"/>
      <charset val="128"/>
    </font>
    <font>
      <u/>
      <sz val="14"/>
      <color indexed="8"/>
      <name val="HG丸ｺﾞｼｯｸM-PRO"/>
      <family val="3"/>
      <charset val="128"/>
    </font>
    <font>
      <sz val="11"/>
      <color theme="1"/>
      <name val="ＭＳ Ｐゴシック"/>
      <family val="2"/>
      <scheme val="minor"/>
    </font>
    <font>
      <sz val="6"/>
      <name val="ＭＳ Ｐゴシック"/>
      <family val="3"/>
      <charset val="128"/>
      <scheme val="minor"/>
    </font>
    <font>
      <u/>
      <sz val="12"/>
      <color indexed="8"/>
      <name val="HG丸ｺﾞｼｯｸM-PRO"/>
      <family val="3"/>
      <charset val="128"/>
    </font>
    <font>
      <b/>
      <sz val="14"/>
      <color indexed="8"/>
      <name val="ＭＳ Ｐゴシック"/>
      <family val="3"/>
      <charset val="128"/>
    </font>
    <font>
      <b/>
      <sz val="12"/>
      <color indexed="8"/>
      <name val="ＭＳ Ｐゴシック"/>
      <family val="3"/>
      <charset val="128"/>
    </font>
    <font>
      <sz val="10.5"/>
      <name val="ＭＳ Ｐゴシック"/>
      <family val="3"/>
      <charset val="128"/>
    </font>
    <font>
      <sz val="10"/>
      <name val="ＭＳ Ｐゴシック"/>
      <family val="3"/>
      <charset val="128"/>
    </font>
    <font>
      <sz val="11.5"/>
      <name val="ＭＳ Ｐゴシック"/>
      <family val="3"/>
      <charset val="128"/>
    </font>
    <font>
      <sz val="11.5"/>
      <color indexed="8"/>
      <name val="ＭＳ Ｐゴシック"/>
      <family val="3"/>
      <charset val="128"/>
    </font>
  </fonts>
  <fills count="31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</patternFill>
    </fill>
    <fill>
      <patternFill patternType="solid">
        <fgColor indexed="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D9D9"/>
        <bgColor indexed="64"/>
      </patternFill>
    </fill>
  </fills>
  <borders count="137">
    <border>
      <left/>
      <right/>
      <top/>
      <bottom/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medium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 style="medium">
        <color indexed="64"/>
      </top>
      <bottom/>
      <diagonal/>
    </border>
    <border>
      <left style="hair">
        <color indexed="64"/>
      </left>
      <right/>
      <top/>
      <bottom/>
      <diagonal/>
    </border>
    <border>
      <left/>
      <right style="hair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8"/>
      </left>
      <right/>
      <top style="thin">
        <color indexed="8"/>
      </top>
      <bottom style="hair">
        <color indexed="8"/>
      </bottom>
      <diagonal/>
    </border>
    <border>
      <left/>
      <right/>
      <top style="thin">
        <color indexed="8"/>
      </top>
      <bottom style="hair">
        <color indexed="8"/>
      </bottom>
      <diagonal/>
    </border>
    <border>
      <left style="thin">
        <color indexed="8"/>
      </left>
      <right/>
      <top style="hair">
        <color indexed="8"/>
      </top>
      <bottom/>
      <diagonal/>
    </border>
    <border>
      <left/>
      <right/>
      <top style="hair">
        <color indexed="8"/>
      </top>
      <bottom/>
      <diagonal/>
    </border>
    <border>
      <left style="thin">
        <color indexed="8"/>
      </left>
      <right/>
      <top style="double">
        <color indexed="8"/>
      </top>
      <bottom style="hair">
        <color indexed="8"/>
      </bottom>
      <diagonal/>
    </border>
    <border>
      <left/>
      <right/>
      <top style="double">
        <color indexed="8"/>
      </top>
      <bottom style="hair">
        <color indexed="8"/>
      </bottom>
      <diagonal/>
    </border>
    <border>
      <left style="thin">
        <color indexed="8"/>
      </left>
      <right/>
      <top style="hair">
        <color indexed="8"/>
      </top>
      <bottom style="double">
        <color indexed="8"/>
      </bottom>
      <diagonal/>
    </border>
    <border>
      <left/>
      <right/>
      <top style="hair">
        <color indexed="8"/>
      </top>
      <bottom style="double">
        <color indexed="8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8"/>
      </left>
      <right/>
      <top/>
      <bottom style="hair">
        <color indexed="8"/>
      </bottom>
      <diagonal/>
    </border>
    <border>
      <left/>
      <right/>
      <top/>
      <bottom style="hair">
        <color indexed="8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8"/>
      </left>
      <right/>
      <top style="hair">
        <color indexed="8"/>
      </top>
      <bottom style="thin">
        <color indexed="8"/>
      </bottom>
      <diagonal/>
    </border>
    <border>
      <left/>
      <right/>
      <top style="hair">
        <color indexed="8"/>
      </top>
      <bottom style="thin">
        <color indexed="8"/>
      </bottom>
      <diagonal/>
    </border>
    <border>
      <left/>
      <right/>
      <top style="mediumDashDotDot">
        <color indexed="64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/>
      <bottom style="double">
        <color indexed="8"/>
      </bottom>
      <diagonal/>
    </border>
    <border>
      <left/>
      <right/>
      <top/>
      <bottom style="double">
        <color indexed="8"/>
      </bottom>
      <diagonal/>
    </border>
    <border>
      <left/>
      <right/>
      <top style="thin">
        <color indexed="8"/>
      </top>
      <bottom/>
      <diagonal/>
    </border>
    <border>
      <left/>
      <right/>
      <top/>
      <bottom style="mediumDashDotDot">
        <color indexed="64"/>
      </bottom>
      <diagonal/>
    </border>
    <border>
      <left/>
      <right style="thin">
        <color indexed="8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/>
      <right style="thin">
        <color indexed="64"/>
      </right>
      <top/>
      <bottom style="thin">
        <color indexed="8"/>
      </bottom>
      <diagonal/>
    </border>
    <border diagonalDown="1">
      <left style="thin">
        <color indexed="64"/>
      </left>
      <right/>
      <top style="thin">
        <color indexed="64"/>
      </top>
      <bottom/>
      <diagonal style="thin">
        <color indexed="64"/>
      </diagonal>
    </border>
    <border diagonalDown="1">
      <left/>
      <right/>
      <top style="thin">
        <color indexed="64"/>
      </top>
      <bottom/>
      <diagonal style="thin">
        <color indexed="64"/>
      </diagonal>
    </border>
    <border diagonalDown="1">
      <left/>
      <right style="medium">
        <color indexed="64"/>
      </right>
      <top style="thin">
        <color indexed="64"/>
      </top>
      <bottom/>
      <diagonal style="thin">
        <color indexed="64"/>
      </diagonal>
    </border>
    <border diagonalDown="1">
      <left style="thin">
        <color indexed="64"/>
      </left>
      <right/>
      <top/>
      <bottom/>
      <diagonal style="thin">
        <color indexed="64"/>
      </diagonal>
    </border>
    <border diagonalDown="1">
      <left/>
      <right/>
      <top/>
      <bottom/>
      <diagonal style="thin">
        <color indexed="64"/>
      </diagonal>
    </border>
    <border diagonalDown="1">
      <left/>
      <right style="medium">
        <color indexed="64"/>
      </right>
      <top/>
      <bottom/>
      <diagonal style="thin">
        <color indexed="64"/>
      </diagonal>
    </border>
    <border diagonalDown="1">
      <left style="thin">
        <color indexed="64"/>
      </left>
      <right/>
      <top/>
      <bottom style="medium">
        <color indexed="64"/>
      </bottom>
      <diagonal style="thin">
        <color indexed="64"/>
      </diagonal>
    </border>
    <border diagonalDown="1">
      <left/>
      <right/>
      <top/>
      <bottom style="medium">
        <color indexed="64"/>
      </bottom>
      <diagonal style="thin">
        <color indexed="64"/>
      </diagonal>
    </border>
    <border diagonalDown="1">
      <left/>
      <right style="medium">
        <color indexed="64"/>
      </right>
      <top/>
      <bottom style="medium">
        <color indexed="64"/>
      </bottom>
      <diagonal style="thin">
        <color indexed="64"/>
      </diagonal>
    </border>
    <border diagonalDown="1">
      <left/>
      <right style="thin">
        <color indexed="64"/>
      </right>
      <top style="thin">
        <color indexed="64"/>
      </top>
      <bottom/>
      <diagonal style="thin">
        <color indexed="64"/>
      </diagonal>
    </border>
    <border diagonalDown="1">
      <left/>
      <right style="thin">
        <color indexed="64"/>
      </right>
      <top/>
      <bottom/>
      <diagonal style="thin">
        <color indexed="64"/>
      </diagonal>
    </border>
    <border diagonalDown="1">
      <left style="thin">
        <color indexed="64"/>
      </left>
      <right/>
      <top/>
      <bottom style="thin">
        <color indexed="64"/>
      </bottom>
      <diagonal style="thin">
        <color indexed="64"/>
      </diagonal>
    </border>
    <border diagonalDown="1">
      <left/>
      <right/>
      <top/>
      <bottom style="thin">
        <color indexed="64"/>
      </bottom>
      <diagonal style="thin">
        <color indexed="64"/>
      </diagonal>
    </border>
    <border diagonalDown="1">
      <left/>
      <right style="thin">
        <color indexed="64"/>
      </right>
      <top/>
      <bottom style="thin">
        <color indexed="64"/>
      </bottom>
      <diagonal style="thin">
        <color indexed="64"/>
      </diagonal>
    </border>
    <border diagonalDown="1">
      <left style="medium">
        <color indexed="64"/>
      </left>
      <right/>
      <top style="medium">
        <color indexed="64"/>
      </top>
      <bottom/>
      <diagonal style="thin">
        <color indexed="64"/>
      </diagonal>
    </border>
    <border diagonalDown="1">
      <left/>
      <right/>
      <top style="medium">
        <color indexed="64"/>
      </top>
      <bottom/>
      <diagonal style="thin">
        <color indexed="64"/>
      </diagonal>
    </border>
    <border diagonalDown="1">
      <left/>
      <right style="thin">
        <color indexed="64"/>
      </right>
      <top style="medium">
        <color indexed="64"/>
      </top>
      <bottom/>
      <diagonal style="thin">
        <color indexed="64"/>
      </diagonal>
    </border>
    <border diagonalDown="1">
      <left style="medium">
        <color indexed="64"/>
      </left>
      <right/>
      <top/>
      <bottom/>
      <diagonal style="thin">
        <color indexed="64"/>
      </diagonal>
    </border>
    <border diagonalDown="1">
      <left style="medium">
        <color indexed="64"/>
      </left>
      <right/>
      <top/>
      <bottom style="thin">
        <color indexed="64"/>
      </bottom>
      <diagonal style="thin">
        <color indexed="64"/>
      </diagonal>
    </border>
    <border>
      <left style="thin">
        <color indexed="8"/>
      </left>
      <right/>
      <top style="double">
        <color indexed="8"/>
      </top>
      <bottom/>
      <diagonal/>
    </border>
    <border>
      <left/>
      <right/>
      <top style="double">
        <color indexed="8"/>
      </top>
      <bottom/>
      <diagonal/>
    </border>
    <border>
      <left/>
      <right style="thin">
        <color indexed="64"/>
      </right>
      <top style="double">
        <color indexed="8"/>
      </top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thin">
        <color indexed="8"/>
      </left>
      <right/>
      <top style="thin">
        <color indexed="64"/>
      </top>
      <bottom/>
      <diagonal/>
    </border>
    <border>
      <left/>
      <right style="thin">
        <color indexed="64"/>
      </right>
      <top/>
      <bottom style="double">
        <color indexed="8"/>
      </bottom>
      <diagonal/>
    </border>
    <border>
      <left style="thin">
        <color indexed="8"/>
      </left>
      <right/>
      <top/>
      <bottom/>
      <diagonal/>
    </border>
    <border>
      <left style="thin">
        <color indexed="64"/>
      </left>
      <right/>
      <top style="thin">
        <color indexed="8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 diagonalDown="1">
      <left/>
      <right style="thin">
        <color indexed="64"/>
      </right>
      <top/>
      <bottom style="medium">
        <color indexed="64"/>
      </bottom>
      <diagonal style="thin">
        <color indexed="64"/>
      </diagonal>
    </border>
    <border>
      <left/>
      <right/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 style="hair">
        <color auto="1"/>
      </top>
      <bottom style="thin">
        <color auto="1"/>
      </bottom>
      <diagonal/>
    </border>
    <border>
      <left/>
      <right/>
      <top style="hair">
        <color auto="1"/>
      </top>
      <bottom style="thin">
        <color auto="1"/>
      </bottom>
      <diagonal/>
    </border>
    <border>
      <left/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double">
        <color indexed="64"/>
      </top>
      <bottom style="hair">
        <color indexed="64"/>
      </bottom>
      <diagonal/>
    </border>
    <border>
      <left/>
      <right style="thin">
        <color indexed="64"/>
      </right>
      <top style="double">
        <color indexed="64"/>
      </top>
      <bottom style="hair">
        <color indexed="64"/>
      </bottom>
      <diagonal/>
    </border>
    <border diagonalDown="1">
      <left/>
      <right/>
      <top style="thin">
        <color indexed="64"/>
      </top>
      <bottom/>
      <diagonal style="hair">
        <color indexed="64"/>
      </diagonal>
    </border>
    <border diagonalDown="1">
      <left/>
      <right style="thin">
        <color indexed="64"/>
      </right>
      <top style="thin">
        <color indexed="64"/>
      </top>
      <bottom/>
      <diagonal style="hair">
        <color indexed="64"/>
      </diagonal>
    </border>
    <border diagonalDown="1">
      <left style="thin">
        <color indexed="64"/>
      </left>
      <right/>
      <top style="thin">
        <color indexed="64"/>
      </top>
      <bottom/>
      <diagonal style="hair">
        <color indexed="64"/>
      </diagonal>
    </border>
    <border diagonalDown="1">
      <left/>
      <right style="medium">
        <color indexed="64"/>
      </right>
      <top style="thin">
        <color indexed="64"/>
      </top>
      <bottom/>
      <diagonal style="hair">
        <color indexed="64"/>
      </diagonal>
    </border>
    <border diagonalDown="1">
      <left/>
      <right/>
      <top/>
      <bottom/>
      <diagonal style="hair">
        <color indexed="64"/>
      </diagonal>
    </border>
    <border diagonalDown="1">
      <left/>
      <right style="thin">
        <color indexed="64"/>
      </right>
      <top/>
      <bottom/>
      <diagonal style="hair">
        <color indexed="64"/>
      </diagonal>
    </border>
    <border diagonalDown="1">
      <left style="thin">
        <color indexed="64"/>
      </left>
      <right/>
      <top/>
      <bottom/>
      <diagonal style="hair">
        <color indexed="64"/>
      </diagonal>
    </border>
    <border diagonalDown="1">
      <left/>
      <right style="medium">
        <color indexed="64"/>
      </right>
      <top/>
      <bottom/>
      <diagonal style="hair">
        <color indexed="64"/>
      </diagonal>
    </border>
    <border diagonalDown="1">
      <left/>
      <right/>
      <top/>
      <bottom style="medium">
        <color indexed="64"/>
      </bottom>
      <diagonal style="hair">
        <color indexed="64"/>
      </diagonal>
    </border>
    <border diagonalDown="1">
      <left style="thin">
        <color indexed="64"/>
      </left>
      <right/>
      <top/>
      <bottom style="medium">
        <color indexed="64"/>
      </bottom>
      <diagonal style="hair">
        <color indexed="64"/>
      </diagonal>
    </border>
    <border diagonalDown="1">
      <left/>
      <right style="medium">
        <color indexed="64"/>
      </right>
      <top/>
      <bottom style="medium">
        <color indexed="64"/>
      </bottom>
      <diagonal style="hair">
        <color indexed="64"/>
      </diagonal>
    </border>
    <border diagonalDown="1">
      <left/>
      <right/>
      <top/>
      <bottom style="thin">
        <color indexed="64"/>
      </bottom>
      <diagonal style="hair">
        <color indexed="64"/>
      </diagonal>
    </border>
    <border diagonalDown="1">
      <left/>
      <right style="thin">
        <color indexed="64"/>
      </right>
      <top/>
      <bottom style="thin">
        <color indexed="64"/>
      </bottom>
      <diagonal style="hair">
        <color indexed="64"/>
      </diagonal>
    </border>
    <border diagonalDown="1">
      <left style="thin">
        <color indexed="64"/>
      </left>
      <right/>
      <top/>
      <bottom style="thin">
        <color indexed="64"/>
      </bottom>
      <diagonal style="hair">
        <color indexed="64"/>
      </diagonal>
    </border>
    <border>
      <left style="thin">
        <color indexed="64"/>
      </left>
      <right/>
      <top style="thick">
        <color rgb="FFFF0000"/>
      </top>
      <bottom/>
      <diagonal/>
    </border>
    <border>
      <left/>
      <right/>
      <top style="thick">
        <color rgb="FFFF0000"/>
      </top>
      <bottom/>
      <diagonal/>
    </border>
    <border>
      <left/>
      <right style="thick">
        <color rgb="FFFF0000"/>
      </right>
      <top style="thick">
        <color rgb="FFFF0000"/>
      </top>
      <bottom/>
      <diagonal/>
    </border>
    <border>
      <left style="thin">
        <color indexed="64"/>
      </left>
      <right/>
      <top/>
      <bottom style="thick">
        <color rgb="FFFF0000"/>
      </bottom>
      <diagonal/>
    </border>
    <border>
      <left/>
      <right/>
      <top/>
      <bottom style="thick">
        <color rgb="FFFF0000"/>
      </bottom>
      <diagonal/>
    </border>
    <border>
      <left/>
      <right style="thick">
        <color rgb="FFFF0000"/>
      </right>
      <top/>
      <bottom style="thick">
        <color rgb="FFFF0000"/>
      </bottom>
      <diagonal/>
    </border>
    <border>
      <left/>
      <right style="thick">
        <color rgb="FFFF0000"/>
      </right>
      <top/>
      <bottom/>
      <diagonal/>
    </border>
    <border>
      <left style="thick">
        <color rgb="FFFF0000"/>
      </left>
      <right/>
      <top style="thick">
        <color rgb="FFFF0000"/>
      </top>
      <bottom/>
      <diagonal/>
    </border>
    <border>
      <left/>
      <right style="thin">
        <color auto="1"/>
      </right>
      <top style="thick">
        <color rgb="FFFF0000"/>
      </top>
      <bottom/>
      <diagonal/>
    </border>
    <border>
      <left style="thick">
        <color rgb="FFFF0000"/>
      </left>
      <right/>
      <top/>
      <bottom style="thick">
        <color rgb="FFFF0000"/>
      </bottom>
      <diagonal/>
    </border>
    <border>
      <left/>
      <right style="thin">
        <color indexed="64"/>
      </right>
      <top/>
      <bottom style="thick">
        <color rgb="FFFF0000"/>
      </bottom>
      <diagonal/>
    </border>
    <border diagonalDown="1">
      <left style="thin">
        <color indexed="64"/>
      </left>
      <right/>
      <top style="thin">
        <color indexed="64"/>
      </top>
      <bottom style="thin">
        <color indexed="64"/>
      </bottom>
      <diagonal style="thin">
        <color indexed="64"/>
      </diagonal>
    </border>
    <border diagonalDown="1">
      <left/>
      <right/>
      <top style="thin">
        <color indexed="64"/>
      </top>
      <bottom style="thin">
        <color indexed="64"/>
      </bottom>
      <diagonal style="thin">
        <color indexed="64"/>
      </diagonal>
    </border>
    <border diagonalDown="1">
      <left/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</borders>
  <cellStyleXfs count="55">
    <xf numFmtId="0" fontId="0" fillId="0" borderId="0" applyBorder="0"/>
    <xf numFmtId="0" fontId="9" fillId="2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20" borderId="1" applyNumberFormat="0" applyAlignment="0" applyProtection="0">
      <alignment vertical="center"/>
    </xf>
    <xf numFmtId="0" fontId="14" fillId="21" borderId="0" applyNumberFormat="0" applyBorder="0" applyAlignment="0" applyProtection="0">
      <alignment vertical="center"/>
    </xf>
    <xf numFmtId="0" fontId="7" fillId="22" borderId="2" applyNumberFormat="0" applyFont="0" applyAlignment="0" applyProtection="0">
      <alignment vertical="center"/>
    </xf>
    <xf numFmtId="0" fontId="15" fillId="0" borderId="3" applyNumberFormat="0" applyFill="0" applyAlignment="0" applyProtection="0">
      <alignment vertical="center"/>
    </xf>
    <xf numFmtId="0" fontId="16" fillId="3" borderId="0" applyNumberFormat="0" applyBorder="0" applyAlignment="0" applyProtection="0">
      <alignment vertical="center"/>
    </xf>
    <xf numFmtId="0" fontId="17" fillId="23" borderId="4" applyNumberFormat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38" fontId="1" fillId="0" borderId="0" applyFont="0" applyFill="0" applyBorder="0" applyAlignment="0" applyProtection="0"/>
    <xf numFmtId="38" fontId="1" fillId="0" borderId="0" applyFont="0" applyFill="0" applyBorder="0" applyAlignment="0" applyProtection="0"/>
    <xf numFmtId="38" fontId="7" fillId="0" borderId="0" applyFont="0" applyFill="0" applyBorder="0" applyAlignment="0" applyProtection="0">
      <alignment vertical="center"/>
    </xf>
    <xf numFmtId="0" fontId="19" fillId="0" borderId="5" applyNumberFormat="0" applyFill="0" applyAlignment="0" applyProtection="0">
      <alignment vertical="center"/>
    </xf>
    <xf numFmtId="0" fontId="20" fillId="0" borderId="6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8" fillId="0" borderId="8" applyNumberFormat="0" applyFill="0" applyAlignment="0" applyProtection="0">
      <alignment vertical="center"/>
    </xf>
    <xf numFmtId="0" fontId="22" fillId="23" borderId="9" applyNumberFormat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6" fontId="7" fillId="0" borderId="0" applyFont="0" applyFill="0" applyBorder="0" applyAlignment="0" applyProtection="0">
      <alignment vertical="center"/>
    </xf>
    <xf numFmtId="0" fontId="24" fillId="7" borderId="4" applyNumberFormat="0" applyAlignment="0" applyProtection="0">
      <alignment vertical="center"/>
    </xf>
    <xf numFmtId="0" fontId="45" fillId="0" borderId="0">
      <alignment vertical="center"/>
    </xf>
    <xf numFmtId="0" fontId="7" fillId="0" borderId="0">
      <alignment vertical="center"/>
    </xf>
    <xf numFmtId="0" fontId="40" fillId="0" borderId="0" applyBorder="0"/>
    <xf numFmtId="0" fontId="7" fillId="0" borderId="0"/>
    <xf numFmtId="0" fontId="9" fillId="0" borderId="0">
      <alignment vertical="center"/>
    </xf>
    <xf numFmtId="0" fontId="40" fillId="0" borderId="0" applyBorder="0"/>
    <xf numFmtId="0" fontId="45" fillId="0" borderId="0">
      <alignment vertical="center"/>
    </xf>
    <xf numFmtId="0" fontId="45" fillId="0" borderId="0">
      <alignment vertical="center"/>
    </xf>
    <xf numFmtId="0" fontId="25" fillId="4" borderId="0" applyNumberFormat="0" applyBorder="0" applyAlignment="0" applyProtection="0">
      <alignment vertical="center"/>
    </xf>
    <xf numFmtId="0" fontId="49" fillId="0" borderId="0"/>
  </cellStyleXfs>
  <cellXfs count="491">
    <xf numFmtId="0" fontId="0" fillId="0" borderId="0" xfId="0"/>
    <xf numFmtId="0" fontId="4" fillId="24" borderId="0" xfId="0" applyFont="1" applyFill="1" applyAlignment="1">
      <alignment vertical="center"/>
    </xf>
    <xf numFmtId="0" fontId="5" fillId="24" borderId="20" xfId="0" applyFont="1" applyFill="1" applyBorder="1" applyAlignment="1">
      <alignment shrinkToFit="1"/>
    </xf>
    <xf numFmtId="0" fontId="5" fillId="24" borderId="0" xfId="0" applyFont="1" applyFill="1" applyBorder="1" applyAlignment="1">
      <alignment shrinkToFit="1"/>
    </xf>
    <xf numFmtId="0" fontId="5" fillId="24" borderId="17" xfId="0" applyFont="1" applyFill="1" applyBorder="1" applyAlignment="1">
      <alignment horizontal="center" shrinkToFit="1"/>
    </xf>
    <xf numFmtId="0" fontId="5" fillId="24" borderId="21" xfId="0" applyFont="1" applyFill="1" applyBorder="1" applyAlignment="1">
      <alignment shrinkToFit="1"/>
    </xf>
    <xf numFmtId="38" fontId="5" fillId="24" borderId="20" xfId="33" applyFont="1" applyFill="1" applyBorder="1" applyAlignment="1">
      <alignment horizontal="center" shrinkToFit="1"/>
    </xf>
    <xf numFmtId="38" fontId="5" fillId="24" borderId="0" xfId="33" applyFont="1" applyFill="1" applyBorder="1" applyAlignment="1">
      <alignment horizontal="center" shrinkToFit="1"/>
    </xf>
    <xf numFmtId="38" fontId="5" fillId="24" borderId="21" xfId="0" applyNumberFormat="1" applyFont="1" applyFill="1" applyBorder="1" applyAlignment="1">
      <alignment horizontal="center" shrinkToFit="1"/>
    </xf>
    <xf numFmtId="38" fontId="33" fillId="24" borderId="25" xfId="33" applyFont="1" applyFill="1" applyBorder="1" applyAlignment="1">
      <alignment horizontal="right" vertical="center" shrinkToFit="1"/>
    </xf>
    <xf numFmtId="38" fontId="33" fillId="24" borderId="0" xfId="33" applyFont="1" applyFill="1" applyBorder="1" applyAlignment="1">
      <alignment horizontal="right" vertical="center" shrinkToFit="1"/>
    </xf>
    <xf numFmtId="38" fontId="33" fillId="24" borderId="26" xfId="33" applyFont="1" applyFill="1" applyBorder="1" applyAlignment="1">
      <alignment horizontal="right" vertical="center" shrinkToFit="1"/>
    </xf>
    <xf numFmtId="0" fontId="5" fillId="24" borderId="20" xfId="0" applyFont="1" applyFill="1" applyBorder="1" applyAlignment="1">
      <alignment horizontal="center" shrinkToFit="1"/>
    </xf>
    <xf numFmtId="0" fontId="5" fillId="24" borderId="0" xfId="0" applyFont="1" applyFill="1" applyBorder="1" applyAlignment="1">
      <alignment horizontal="center" shrinkToFit="1"/>
    </xf>
    <xf numFmtId="0" fontId="5" fillId="24" borderId="21" xfId="0" applyFont="1" applyFill="1" applyBorder="1" applyAlignment="1">
      <alignment horizontal="center" shrinkToFit="1"/>
    </xf>
    <xf numFmtId="0" fontId="5" fillId="24" borderId="16" xfId="0" applyFont="1" applyFill="1" applyBorder="1" applyAlignment="1">
      <alignment shrinkToFit="1"/>
    </xf>
    <xf numFmtId="0" fontId="5" fillId="24" borderId="14" xfId="0" applyFont="1" applyFill="1" applyBorder="1" applyAlignment="1">
      <alignment shrinkToFit="1"/>
    </xf>
    <xf numFmtId="0" fontId="5" fillId="24" borderId="17" xfId="0" applyFont="1" applyFill="1" applyBorder="1" applyAlignment="1">
      <alignment shrinkToFit="1"/>
    </xf>
    <xf numFmtId="0" fontId="5" fillId="24" borderId="27" xfId="0" applyFont="1" applyFill="1" applyBorder="1" applyAlignment="1">
      <alignment shrinkToFit="1"/>
    </xf>
    <xf numFmtId="0" fontId="5" fillId="24" borderId="28" xfId="0" applyFont="1" applyFill="1" applyBorder="1" applyAlignment="1">
      <alignment shrinkToFit="1"/>
    </xf>
    <xf numFmtId="0" fontId="5" fillId="24" borderId="27" xfId="0" applyFont="1" applyFill="1" applyBorder="1" applyAlignment="1">
      <alignment horizontal="center" shrinkToFit="1"/>
    </xf>
    <xf numFmtId="0" fontId="5" fillId="24" borderId="28" xfId="0" applyFont="1" applyFill="1" applyBorder="1" applyAlignment="1">
      <alignment horizontal="center" shrinkToFit="1"/>
    </xf>
    <xf numFmtId="0" fontId="5" fillId="24" borderId="29" xfId="0" applyFont="1" applyFill="1" applyBorder="1" applyAlignment="1">
      <alignment horizontal="center" shrinkToFit="1"/>
    </xf>
    <xf numFmtId="0" fontId="5" fillId="24" borderId="29" xfId="0" applyFont="1" applyFill="1" applyBorder="1" applyAlignment="1">
      <alignment shrinkToFit="1"/>
    </xf>
    <xf numFmtId="38" fontId="33" fillId="24" borderId="32" xfId="33" applyFont="1" applyFill="1" applyBorder="1" applyAlignment="1">
      <alignment horizontal="right" vertical="center" shrinkToFit="1"/>
    </xf>
    <xf numFmtId="38" fontId="33" fillId="24" borderId="10" xfId="33" applyFont="1" applyFill="1" applyBorder="1" applyAlignment="1">
      <alignment horizontal="right" vertical="center" shrinkToFit="1"/>
    </xf>
    <xf numFmtId="38" fontId="33" fillId="24" borderId="34" xfId="33" applyFont="1" applyFill="1" applyBorder="1" applyAlignment="1">
      <alignment horizontal="right" vertical="center" shrinkToFit="1"/>
    </xf>
    <xf numFmtId="0" fontId="5" fillId="25" borderId="18" xfId="0" applyFont="1" applyFill="1" applyBorder="1" applyAlignment="1">
      <alignment horizontal="right" vertical="center" shrinkToFit="1"/>
    </xf>
    <xf numFmtId="177" fontId="5" fillId="24" borderId="0" xfId="0" applyNumberFormat="1" applyFont="1" applyFill="1" applyBorder="1" applyAlignment="1">
      <alignment horizontal="right" vertical="center" shrinkToFit="1"/>
    </xf>
    <xf numFmtId="0" fontId="5" fillId="25" borderId="0" xfId="0" applyFont="1" applyFill="1" applyBorder="1" applyAlignment="1">
      <alignment horizontal="right" vertical="center" shrinkToFit="1"/>
    </xf>
    <xf numFmtId="177" fontId="5" fillId="24" borderId="19" xfId="0" applyNumberFormat="1" applyFont="1" applyFill="1" applyBorder="1" applyAlignment="1">
      <alignment horizontal="right" vertical="center" shrinkToFit="1"/>
    </xf>
    <xf numFmtId="0" fontId="5" fillId="25" borderId="19" xfId="0" applyFont="1" applyFill="1" applyBorder="1" applyAlignment="1">
      <alignment horizontal="right" vertical="center" shrinkToFit="1"/>
    </xf>
    <xf numFmtId="0" fontId="5" fillId="25" borderId="35" xfId="0" applyFont="1" applyFill="1" applyBorder="1" applyAlignment="1">
      <alignment horizontal="right" vertical="center" shrinkToFit="1"/>
    </xf>
    <xf numFmtId="0" fontId="5" fillId="25" borderId="0" xfId="0" quotePrefix="1" applyNumberFormat="1" applyFont="1" applyFill="1" applyBorder="1" applyAlignment="1">
      <alignment horizontal="right" vertical="center" shrinkToFit="1"/>
    </xf>
    <xf numFmtId="0" fontId="5" fillId="25" borderId="23" xfId="0" applyFont="1" applyFill="1" applyBorder="1" applyAlignment="1">
      <alignment horizontal="right" vertical="center" shrinkToFit="1"/>
    </xf>
    <xf numFmtId="0" fontId="5" fillId="25" borderId="24" xfId="0" applyFont="1" applyFill="1" applyBorder="1" applyAlignment="1">
      <alignment horizontal="right" vertical="center" shrinkToFit="1"/>
    </xf>
    <xf numFmtId="177" fontId="5" fillId="24" borderId="24" xfId="0" applyNumberFormat="1" applyFont="1" applyFill="1" applyBorder="1" applyAlignment="1">
      <alignment horizontal="right" vertical="center" shrinkToFit="1"/>
    </xf>
    <xf numFmtId="0" fontId="5" fillId="24" borderId="25" xfId="0" applyFont="1" applyFill="1" applyBorder="1" applyAlignment="1">
      <alignment horizontal="right" vertical="center" shrinkToFit="1"/>
    </xf>
    <xf numFmtId="0" fontId="5" fillId="24" borderId="22" xfId="0" applyFont="1" applyFill="1" applyBorder="1" applyAlignment="1">
      <alignment horizontal="right" vertical="center" shrinkToFit="1"/>
    </xf>
    <xf numFmtId="0" fontId="5" fillId="24" borderId="24" xfId="0" applyFont="1" applyFill="1" applyBorder="1" applyAlignment="1">
      <alignment horizontal="right" vertical="center" shrinkToFit="1"/>
    </xf>
    <xf numFmtId="177" fontId="5" fillId="24" borderId="13" xfId="0" applyNumberFormat="1" applyFont="1" applyFill="1" applyBorder="1" applyAlignment="1">
      <alignment horizontal="right" vertical="center" shrinkToFit="1"/>
    </xf>
    <xf numFmtId="0" fontId="5" fillId="24" borderId="18" xfId="0" applyFont="1" applyFill="1" applyBorder="1" applyAlignment="1">
      <alignment horizontal="right" vertical="center" shrinkToFit="1"/>
    </xf>
    <xf numFmtId="0" fontId="5" fillId="24" borderId="23" xfId="0" applyFont="1" applyFill="1" applyBorder="1" applyAlignment="1">
      <alignment horizontal="right" vertical="center" shrinkToFit="1"/>
    </xf>
    <xf numFmtId="0" fontId="5" fillId="24" borderId="31" xfId="0" applyFont="1" applyFill="1" applyBorder="1" applyAlignment="1">
      <alignment horizontal="right" vertical="center" shrinkToFit="1"/>
    </xf>
    <xf numFmtId="0" fontId="5" fillId="24" borderId="32" xfId="0" applyFont="1" applyFill="1" applyBorder="1" applyAlignment="1">
      <alignment horizontal="right" vertical="center" shrinkToFit="1"/>
    </xf>
    <xf numFmtId="177" fontId="5" fillId="24" borderId="10" xfId="0" applyNumberFormat="1" applyFont="1" applyFill="1" applyBorder="1" applyAlignment="1">
      <alignment horizontal="right" vertical="center" shrinkToFit="1"/>
    </xf>
    <xf numFmtId="0" fontId="5" fillId="24" borderId="33" xfId="0" applyFont="1" applyFill="1" applyBorder="1" applyAlignment="1">
      <alignment horizontal="right" vertical="center" shrinkToFit="1"/>
    </xf>
    <xf numFmtId="0" fontId="35" fillId="24" borderId="0" xfId="0" applyFont="1" applyFill="1" applyAlignment="1">
      <alignment vertical="center" shrinkToFit="1"/>
    </xf>
    <xf numFmtId="38" fontId="5" fillId="24" borderId="20" xfId="33" applyFont="1" applyFill="1" applyBorder="1" applyAlignment="1">
      <alignment shrinkToFit="1"/>
    </xf>
    <xf numFmtId="38" fontId="5" fillId="24" borderId="0" xfId="33" applyFont="1" applyFill="1" applyBorder="1" applyAlignment="1">
      <alignment shrinkToFit="1"/>
    </xf>
    <xf numFmtId="38" fontId="5" fillId="24" borderId="21" xfId="0" applyNumberFormat="1" applyFont="1" applyFill="1" applyBorder="1" applyAlignment="1">
      <alignment shrinkToFit="1"/>
    </xf>
    <xf numFmtId="0" fontId="5" fillId="25" borderId="31" xfId="0" applyFont="1" applyFill="1" applyBorder="1" applyAlignment="1">
      <alignment horizontal="right" vertical="center" shrinkToFit="1"/>
    </xf>
    <xf numFmtId="0" fontId="5" fillId="25" borderId="13" xfId="0" applyFont="1" applyFill="1" applyBorder="1" applyAlignment="1">
      <alignment horizontal="right" vertical="center" shrinkToFit="1"/>
    </xf>
    <xf numFmtId="38" fontId="5" fillId="24" borderId="16" xfId="33" applyFont="1" applyFill="1" applyBorder="1" applyAlignment="1">
      <alignment shrinkToFit="1"/>
    </xf>
    <xf numFmtId="38" fontId="5" fillId="24" borderId="14" xfId="33" applyFont="1" applyFill="1" applyBorder="1" applyAlignment="1">
      <alignment shrinkToFit="1"/>
    </xf>
    <xf numFmtId="38" fontId="5" fillId="24" borderId="27" xfId="33" applyFont="1" applyFill="1" applyBorder="1" applyAlignment="1">
      <alignment shrinkToFit="1"/>
    </xf>
    <xf numFmtId="38" fontId="5" fillId="24" borderId="28" xfId="33" applyFont="1" applyFill="1" applyBorder="1" applyAlignment="1">
      <alignment shrinkToFit="1"/>
    </xf>
    <xf numFmtId="0" fontId="5" fillId="24" borderId="30" xfId="0" applyFont="1" applyFill="1" applyBorder="1" applyAlignment="1">
      <alignment horizontal="right" vertical="center" shrinkToFit="1"/>
    </xf>
    <xf numFmtId="0" fontId="35" fillId="0" borderId="0" xfId="0" applyFont="1" applyFill="1" applyAlignment="1">
      <alignment vertical="center" shrinkToFit="1"/>
    </xf>
    <xf numFmtId="0" fontId="35" fillId="0" borderId="0" xfId="0" applyFont="1" applyFill="1" applyAlignment="1">
      <alignment vertical="center"/>
    </xf>
    <xf numFmtId="0" fontId="36" fillId="0" borderId="25" xfId="0" applyFont="1" applyFill="1" applyBorder="1" applyAlignment="1">
      <alignment horizontal="center" vertical="center"/>
    </xf>
    <xf numFmtId="38" fontId="33" fillId="24" borderId="22" xfId="33" applyFont="1" applyFill="1" applyBorder="1" applyAlignment="1">
      <alignment horizontal="right" vertical="center" shrinkToFit="1"/>
    </xf>
    <xf numFmtId="38" fontId="33" fillId="24" borderId="24" xfId="33" applyFont="1" applyFill="1" applyBorder="1" applyAlignment="1">
      <alignment horizontal="right" vertical="center" shrinkToFit="1"/>
    </xf>
    <xf numFmtId="38" fontId="33" fillId="24" borderId="36" xfId="33" applyFont="1" applyFill="1" applyBorder="1" applyAlignment="1">
      <alignment horizontal="right" vertical="center" shrinkToFit="1"/>
    </xf>
    <xf numFmtId="0" fontId="9" fillId="26" borderId="0" xfId="50" applyFont="1" applyFill="1" applyAlignment="1">
      <alignment vertical="center"/>
    </xf>
    <xf numFmtId="0" fontId="10" fillId="26" borderId="0" xfId="50" applyFont="1" applyFill="1" applyBorder="1" applyAlignment="1">
      <alignment horizontal="center" vertical="center"/>
    </xf>
    <xf numFmtId="38" fontId="10" fillId="26" borderId="0" xfId="50" applyNumberFormat="1" applyFont="1" applyFill="1" applyBorder="1" applyAlignment="1">
      <alignment horizontal="center" vertical="center"/>
    </xf>
    <xf numFmtId="0" fontId="9" fillId="26" borderId="0" xfId="50" applyFont="1" applyFill="1" applyBorder="1" applyAlignment="1">
      <alignment vertical="center"/>
    </xf>
    <xf numFmtId="38" fontId="33" fillId="26" borderId="0" xfId="33" applyFont="1" applyFill="1" applyBorder="1" applyAlignment="1">
      <alignment horizontal="right" vertical="center" shrinkToFit="1"/>
    </xf>
    <xf numFmtId="38" fontId="26" fillId="26" borderId="10" xfId="34" applyFont="1" applyFill="1" applyBorder="1" applyAlignment="1">
      <alignment horizontal="center" vertical="center" shrinkToFit="1"/>
    </xf>
    <xf numFmtId="0" fontId="26" fillId="26" borderId="32" xfId="50" applyFont="1" applyFill="1" applyBorder="1" applyAlignment="1">
      <alignment vertical="center" shrinkToFit="1"/>
    </xf>
    <xf numFmtId="38" fontId="26" fillId="26" borderId="0" xfId="34" applyFont="1" applyFill="1" applyBorder="1" applyAlignment="1">
      <alignment vertical="center" shrinkToFit="1"/>
    </xf>
    <xf numFmtId="0" fontId="26" fillId="26" borderId="25" xfId="50" applyFont="1" applyFill="1" applyBorder="1" applyAlignment="1">
      <alignment vertical="center" shrinkToFit="1"/>
    </xf>
    <xf numFmtId="0" fontId="39" fillId="26" borderId="0" xfId="50" applyFont="1" applyFill="1" applyAlignment="1">
      <alignment vertical="center"/>
    </xf>
    <xf numFmtId="38" fontId="26" fillId="26" borderId="100" xfId="34" applyFont="1" applyFill="1" applyBorder="1" applyAlignment="1">
      <alignment horizontal="left" vertical="center" shrinkToFit="1"/>
    </xf>
    <xf numFmtId="0" fontId="26" fillId="26" borderId="30" xfId="50" applyFont="1" applyFill="1" applyBorder="1" applyAlignment="1">
      <alignment vertical="center" shrinkToFit="1"/>
    </xf>
    <xf numFmtId="38" fontId="26" fillId="26" borderId="24" xfId="34" applyFont="1" applyFill="1" applyBorder="1" applyAlignment="1">
      <alignment horizontal="center" vertical="center" shrinkToFit="1"/>
    </xf>
    <xf numFmtId="0" fontId="26" fillId="26" borderId="22" xfId="50" applyFont="1" applyFill="1" applyBorder="1" applyAlignment="1">
      <alignment vertical="center" shrinkToFit="1"/>
    </xf>
    <xf numFmtId="38" fontId="26" fillId="26" borderId="0" xfId="34" applyFont="1" applyFill="1" applyBorder="1" applyAlignment="1">
      <alignment horizontal="left" vertical="center" shrinkToFit="1"/>
    </xf>
    <xf numFmtId="38" fontId="26" fillId="26" borderId="19" xfId="34" applyFont="1" applyFill="1" applyBorder="1" applyAlignment="1">
      <alignment vertical="center" shrinkToFit="1"/>
    </xf>
    <xf numFmtId="0" fontId="26" fillId="26" borderId="38" xfId="50" applyFont="1" applyFill="1" applyBorder="1" applyAlignment="1">
      <alignment vertical="center" shrinkToFit="1"/>
    </xf>
    <xf numFmtId="0" fontId="4" fillId="26" borderId="0" xfId="0" applyFont="1" applyFill="1" applyAlignment="1">
      <alignment vertical="center"/>
    </xf>
    <xf numFmtId="38" fontId="26" fillId="26" borderId="34" xfId="34" applyFont="1" applyFill="1" applyBorder="1" applyAlignment="1">
      <alignment horizontal="center" vertical="center" shrinkToFit="1"/>
    </xf>
    <xf numFmtId="0" fontId="6" fillId="26" borderId="0" xfId="0" applyFont="1" applyFill="1" applyBorder="1" applyAlignment="1">
      <alignment horizontal="right" vertical="center" shrinkToFit="1"/>
    </xf>
    <xf numFmtId="177" fontId="6" fillId="26" borderId="0" xfId="0" applyNumberFormat="1" applyFont="1" applyFill="1" applyBorder="1" applyAlignment="1">
      <alignment horizontal="right" vertical="center" shrinkToFit="1"/>
    </xf>
    <xf numFmtId="38" fontId="26" fillId="26" borderId="26" xfId="34" applyFont="1" applyFill="1" applyBorder="1" applyAlignment="1">
      <alignment vertical="center" shrinkToFit="1"/>
    </xf>
    <xf numFmtId="38" fontId="26" fillId="26" borderId="37" xfId="34" applyFont="1" applyFill="1" applyBorder="1" applyAlignment="1">
      <alignment vertical="center" shrinkToFit="1"/>
    </xf>
    <xf numFmtId="38" fontId="26" fillId="26" borderId="36" xfId="34" applyFont="1" applyFill="1" applyBorder="1" applyAlignment="1">
      <alignment horizontal="center" vertical="center" shrinkToFit="1"/>
    </xf>
    <xf numFmtId="38" fontId="26" fillId="26" borderId="0" xfId="34" applyFont="1" applyFill="1" applyBorder="1" applyAlignment="1">
      <alignment horizontal="center" vertical="center" shrinkToFit="1"/>
    </xf>
    <xf numFmtId="0" fontId="29" fillId="26" borderId="0" xfId="50" applyFont="1" applyFill="1" applyBorder="1" applyAlignment="1">
      <alignment horizontal="left" vertical="center"/>
    </xf>
    <xf numFmtId="0" fontId="10" fillId="26" borderId="0" xfId="50" applyFont="1" applyFill="1" applyBorder="1" applyAlignment="1">
      <alignment vertical="center"/>
    </xf>
    <xf numFmtId="178" fontId="10" fillId="26" borderId="0" xfId="50" applyNumberFormat="1" applyFont="1" applyFill="1" applyBorder="1" applyAlignment="1">
      <alignment vertical="center"/>
    </xf>
    <xf numFmtId="38" fontId="29" fillId="26" borderId="0" xfId="34" applyFont="1" applyFill="1" applyBorder="1" applyAlignment="1">
      <alignment horizontal="left" vertical="center"/>
    </xf>
    <xf numFmtId="0" fontId="10" fillId="26" borderId="0" xfId="50" applyFont="1" applyFill="1" applyBorder="1" applyAlignment="1">
      <alignment vertical="center" shrinkToFit="1"/>
    </xf>
    <xf numFmtId="0" fontId="10" fillId="26" borderId="0" xfId="50" applyFont="1" applyFill="1" applyBorder="1" applyAlignment="1">
      <alignment horizontal="right" vertical="center" shrinkToFit="1"/>
    </xf>
    <xf numFmtId="0" fontId="27" fillId="26" borderId="13" xfId="50" applyFont="1" applyFill="1" applyBorder="1" applyAlignment="1"/>
    <xf numFmtId="0" fontId="10" fillId="26" borderId="13" xfId="50" applyFont="1" applyFill="1" applyBorder="1" applyAlignment="1">
      <alignment vertical="center" shrinkToFit="1"/>
    </xf>
    <xf numFmtId="0" fontId="10" fillId="26" borderId="39" xfId="50" applyFont="1" applyFill="1" applyBorder="1" applyAlignment="1">
      <alignment vertical="center"/>
    </xf>
    <xf numFmtId="0" fontId="10" fillId="26" borderId="13" xfId="50" applyFont="1" applyFill="1" applyBorder="1" applyAlignment="1">
      <alignment vertical="center"/>
    </xf>
    <xf numFmtId="0" fontId="30" fillId="26" borderId="0" xfId="50" applyFont="1" applyFill="1" applyAlignment="1">
      <alignment vertical="center" shrinkToFit="1"/>
    </xf>
    <xf numFmtId="0" fontId="10" fillId="26" borderId="0" xfId="50" applyFont="1" applyFill="1" applyAlignment="1">
      <alignment vertical="center"/>
    </xf>
    <xf numFmtId="0" fontId="27" fillId="26" borderId="0" xfId="50" applyFont="1" applyFill="1" applyAlignment="1">
      <alignment vertical="center"/>
    </xf>
    <xf numFmtId="0" fontId="5" fillId="26" borderId="0" xfId="0" applyFont="1" applyFill="1" applyBorder="1" applyAlignment="1">
      <alignment horizontal="right" vertical="center" shrinkToFit="1"/>
    </xf>
    <xf numFmtId="177" fontId="5" fillId="26" borderId="0" xfId="0" applyNumberFormat="1" applyFont="1" applyFill="1" applyBorder="1" applyAlignment="1">
      <alignment horizontal="right" vertical="center" shrinkToFit="1"/>
    </xf>
    <xf numFmtId="0" fontId="26" fillId="26" borderId="0" xfId="50" applyFont="1" applyFill="1" applyBorder="1" applyAlignment="1">
      <alignment vertical="center" shrinkToFit="1"/>
    </xf>
    <xf numFmtId="38" fontId="26" fillId="26" borderId="37" xfId="34" applyFont="1" applyFill="1" applyBorder="1" applyAlignment="1">
      <alignment horizontal="left" vertical="center" shrinkToFit="1"/>
    </xf>
    <xf numFmtId="38" fontId="26" fillId="26" borderId="26" xfId="34" applyFont="1" applyFill="1" applyBorder="1" applyAlignment="1">
      <alignment horizontal="left" vertical="center" shrinkToFit="1"/>
    </xf>
    <xf numFmtId="38" fontId="26" fillId="26" borderId="67" xfId="34" applyFont="1" applyFill="1" applyBorder="1" applyAlignment="1">
      <alignment vertical="center" shrinkToFit="1"/>
    </xf>
    <xf numFmtId="0" fontId="9" fillId="26" borderId="59" xfId="50" applyFont="1" applyFill="1" applyBorder="1" applyAlignment="1">
      <alignment vertical="center"/>
    </xf>
    <xf numFmtId="0" fontId="27" fillId="26" borderId="0" xfId="50" applyFont="1" applyFill="1" applyBorder="1" applyAlignment="1">
      <alignment horizontal="left"/>
    </xf>
    <xf numFmtId="0" fontId="27" fillId="26" borderId="98" xfId="50" applyFont="1" applyFill="1" applyBorder="1" applyAlignment="1"/>
    <xf numFmtId="0" fontId="10" fillId="26" borderId="18" xfId="50" applyFont="1" applyFill="1" applyBorder="1" applyAlignment="1">
      <alignment horizontal="right" vertical="center" shrinkToFit="1"/>
    </xf>
    <xf numFmtId="38" fontId="10" fillId="26" borderId="0" xfId="50" applyNumberFormat="1" applyFont="1" applyFill="1" applyBorder="1" applyAlignment="1">
      <alignment horizontal="center" vertical="center" shrinkToFit="1"/>
    </xf>
    <xf numFmtId="0" fontId="5" fillId="26" borderId="0" xfId="50" applyFont="1" applyFill="1" applyBorder="1" applyAlignment="1">
      <alignment vertical="center" shrinkToFit="1"/>
    </xf>
    <xf numFmtId="0" fontId="30" fillId="26" borderId="0" xfId="50" applyFont="1" applyFill="1" applyBorder="1" applyAlignment="1">
      <alignment vertical="center" shrinkToFit="1"/>
    </xf>
    <xf numFmtId="0" fontId="27" fillId="26" borderId="0" xfId="50" applyFont="1" applyFill="1" applyBorder="1" applyAlignment="1">
      <alignment vertical="center"/>
    </xf>
    <xf numFmtId="0" fontId="29" fillId="26" borderId="59" xfId="50" applyFont="1" applyFill="1" applyBorder="1" applyAlignment="1">
      <alignment horizontal="left" vertical="center"/>
    </xf>
    <xf numFmtId="0" fontId="10" fillId="26" borderId="59" xfId="50" applyFont="1" applyFill="1" applyBorder="1" applyAlignment="1">
      <alignment vertical="center"/>
    </xf>
    <xf numFmtId="0" fontId="10" fillId="26" borderId="59" xfId="50" applyFont="1" applyFill="1" applyBorder="1" applyAlignment="1">
      <alignment horizontal="center" vertical="center"/>
    </xf>
    <xf numFmtId="178" fontId="10" fillId="26" borderId="59" xfId="50" applyNumberFormat="1" applyFont="1" applyFill="1" applyBorder="1" applyAlignment="1">
      <alignment vertical="center"/>
    </xf>
    <xf numFmtId="38" fontId="29" fillId="26" borderId="59" xfId="34" applyFont="1" applyFill="1" applyBorder="1" applyAlignment="1">
      <alignment horizontal="left" vertical="center"/>
    </xf>
    <xf numFmtId="0" fontId="9" fillId="26" borderId="39" xfId="50" applyFont="1" applyFill="1" applyBorder="1" applyAlignment="1">
      <alignment vertical="center"/>
    </xf>
    <xf numFmtId="0" fontId="9" fillId="26" borderId="31" xfId="50" applyFont="1" applyFill="1" applyBorder="1" applyAlignment="1">
      <alignment vertical="center"/>
    </xf>
    <xf numFmtId="38" fontId="33" fillId="26" borderId="59" xfId="33" applyFont="1" applyFill="1" applyBorder="1" applyAlignment="1">
      <alignment horizontal="right" vertical="center" shrinkToFit="1"/>
    </xf>
    <xf numFmtId="0" fontId="28" fillId="26" borderId="0" xfId="50" applyFont="1" applyFill="1" applyAlignment="1">
      <alignment vertical="center"/>
    </xf>
    <xf numFmtId="0" fontId="31" fillId="26" borderId="0" xfId="50" applyFont="1" applyFill="1" applyAlignment="1">
      <alignment vertical="center"/>
    </xf>
    <xf numFmtId="0" fontId="32" fillId="26" borderId="0" xfId="50" applyFont="1" applyFill="1" applyAlignment="1">
      <alignment vertical="center"/>
    </xf>
    <xf numFmtId="0" fontId="26" fillId="26" borderId="25" xfId="50" applyFont="1" applyFill="1" applyBorder="1" applyAlignment="1">
      <alignment horizontal="left" vertical="center" shrinkToFit="1"/>
    </xf>
    <xf numFmtId="38" fontId="26" fillId="26" borderId="26" xfId="34" applyFont="1" applyFill="1" applyBorder="1" applyAlignment="1">
      <alignment horizontal="center" vertical="center" shrinkToFit="1"/>
    </xf>
    <xf numFmtId="0" fontId="26" fillId="26" borderId="38" xfId="50" applyFont="1" applyFill="1" applyBorder="1" applyAlignment="1">
      <alignment horizontal="left" vertical="center" shrinkToFit="1"/>
    </xf>
    <xf numFmtId="0" fontId="6" fillId="26" borderId="0" xfId="0" applyFont="1" applyFill="1" applyBorder="1" applyAlignment="1">
      <alignment horizontal="center" vertical="center" shrinkToFit="1"/>
    </xf>
    <xf numFmtId="0" fontId="9" fillId="26" borderId="41" xfId="50" applyFont="1" applyFill="1" applyBorder="1" applyAlignment="1">
      <alignment vertical="center"/>
    </xf>
    <xf numFmtId="0" fontId="9" fillId="26" borderId="23" xfId="50" applyFont="1" applyFill="1" applyBorder="1" applyAlignment="1">
      <alignment vertical="center"/>
    </xf>
    <xf numFmtId="0" fontId="26" fillId="26" borderId="59" xfId="50" applyFont="1" applyFill="1" applyBorder="1" applyAlignment="1">
      <alignment vertical="center" shrinkToFit="1"/>
    </xf>
    <xf numFmtId="38" fontId="26" fillId="26" borderId="59" xfId="34" applyFont="1" applyFill="1" applyBorder="1" applyAlignment="1">
      <alignment horizontal="center" vertical="center" shrinkToFit="1"/>
    </xf>
    <xf numFmtId="0" fontId="6" fillId="26" borderId="59" xfId="0" applyFont="1" applyFill="1" applyBorder="1" applyAlignment="1">
      <alignment horizontal="center" vertical="center" shrinkToFit="1"/>
    </xf>
    <xf numFmtId="0" fontId="5" fillId="26" borderId="59" xfId="0" applyFont="1" applyFill="1" applyBorder="1" applyAlignment="1">
      <alignment horizontal="right" vertical="center" shrinkToFit="1"/>
    </xf>
    <xf numFmtId="0" fontId="46" fillId="26" borderId="0" xfId="50" applyFont="1" applyFill="1" applyBorder="1" applyAlignment="1">
      <alignment vertical="center" shrinkToFit="1"/>
    </xf>
    <xf numFmtId="0" fontId="9" fillId="26" borderId="105" xfId="50" applyFont="1" applyFill="1" applyBorder="1" applyAlignment="1">
      <alignment vertical="center"/>
    </xf>
    <xf numFmtId="0" fontId="9" fillId="26" borderId="106" xfId="50" applyFont="1" applyFill="1" applyBorder="1" applyAlignment="1">
      <alignment vertical="center"/>
    </xf>
    <xf numFmtId="0" fontId="9" fillId="26" borderId="107" xfId="50" applyFont="1" applyFill="1" applyBorder="1" applyAlignment="1">
      <alignment vertical="center"/>
    </xf>
    <xf numFmtId="0" fontId="9" fillId="26" borderId="108" xfId="50" applyFont="1" applyFill="1" applyBorder="1" applyAlignment="1">
      <alignment vertical="center"/>
    </xf>
    <xf numFmtId="0" fontId="48" fillId="26" borderId="0" xfId="0" applyFont="1" applyFill="1" applyAlignment="1">
      <alignment vertical="center"/>
    </xf>
    <xf numFmtId="38" fontId="26" fillId="26" borderId="34" xfId="34" applyFont="1" applyFill="1" applyBorder="1" applyAlignment="1">
      <alignment horizontal="right" vertical="center"/>
    </xf>
    <xf numFmtId="38" fontId="9" fillId="26" borderId="25" xfId="33" applyFont="1" applyFill="1" applyBorder="1" applyAlignment="1">
      <alignment horizontal="left" vertical="center" shrinkToFit="1"/>
    </xf>
    <xf numFmtId="38" fontId="9" fillId="26" borderId="13" xfId="33" applyFont="1" applyFill="1" applyBorder="1" applyAlignment="1">
      <alignment vertical="center" shrinkToFit="1"/>
    </xf>
    <xf numFmtId="38" fontId="9" fillId="26" borderId="0" xfId="33" applyFont="1" applyFill="1" applyBorder="1" applyAlignment="1">
      <alignment vertical="center" shrinkToFit="1"/>
    </xf>
    <xf numFmtId="38" fontId="9" fillId="26" borderId="25" xfId="33" applyFont="1" applyFill="1" applyBorder="1" applyAlignment="1">
      <alignment vertical="center" shrinkToFit="1"/>
    </xf>
    <xf numFmtId="38" fontId="9" fillId="26" borderId="0" xfId="33" applyFont="1" applyFill="1" applyBorder="1" applyAlignment="1">
      <alignment horizontal="center" vertical="center" shrinkToFit="1"/>
    </xf>
    <xf numFmtId="38" fontId="9" fillId="26" borderId="30" xfId="33" applyFont="1" applyFill="1" applyBorder="1" applyAlignment="1">
      <alignment vertical="center" shrinkToFit="1"/>
    </xf>
    <xf numFmtId="38" fontId="9" fillId="26" borderId="37" xfId="33" applyFont="1" applyFill="1" applyBorder="1" applyAlignment="1">
      <alignment vertical="center" shrinkToFit="1"/>
    </xf>
    <xf numFmtId="38" fontId="9" fillId="26" borderId="22" xfId="33" applyFont="1" applyFill="1" applyBorder="1" applyAlignment="1">
      <alignment vertical="center" shrinkToFit="1"/>
    </xf>
    <xf numFmtId="38" fontId="9" fillId="26" borderId="24" xfId="33" applyFont="1" applyFill="1" applyBorder="1" applyAlignment="1">
      <alignment horizontal="center" vertical="center" shrinkToFit="1"/>
    </xf>
    <xf numFmtId="38" fontId="9" fillId="26" borderId="32" xfId="33" applyFont="1" applyFill="1" applyBorder="1" applyAlignment="1">
      <alignment vertical="center" shrinkToFit="1"/>
    </xf>
    <xf numFmtId="38" fontId="9" fillId="26" borderId="10" xfId="33" applyFont="1" applyFill="1" applyBorder="1" applyAlignment="1">
      <alignment horizontal="center" vertical="center" shrinkToFit="1"/>
    </xf>
    <xf numFmtId="38" fontId="26" fillId="26" borderId="19" xfId="33" applyFont="1" applyFill="1" applyBorder="1" applyAlignment="1">
      <alignment vertical="center" shrinkToFit="1"/>
    </xf>
    <xf numFmtId="38" fontId="26" fillId="26" borderId="25" xfId="33" applyFont="1" applyFill="1" applyBorder="1" applyAlignment="1">
      <alignment vertical="center" shrinkToFit="1"/>
    </xf>
    <xf numFmtId="38" fontId="26" fillId="26" borderId="0" xfId="33" applyFont="1" applyFill="1" applyBorder="1" applyAlignment="1">
      <alignment vertical="center" shrinkToFit="1"/>
    </xf>
    <xf numFmtId="38" fontId="26" fillId="26" borderId="0" xfId="33" applyFont="1" applyFill="1" applyBorder="1" applyAlignment="1">
      <alignment horizontal="center" vertical="center" shrinkToFit="1"/>
    </xf>
    <xf numFmtId="38" fontId="26" fillId="26" borderId="30" xfId="33" applyFont="1" applyFill="1" applyBorder="1" applyAlignment="1">
      <alignment vertical="center" shrinkToFit="1"/>
    </xf>
    <xf numFmtId="38" fontId="26" fillId="26" borderId="37" xfId="33" applyFont="1" applyFill="1" applyBorder="1" applyAlignment="1">
      <alignment vertical="center" shrinkToFit="1"/>
    </xf>
    <xf numFmtId="38" fontId="26" fillId="26" borderId="26" xfId="33" applyFont="1" applyFill="1" applyBorder="1" applyAlignment="1">
      <alignment vertical="center" shrinkToFit="1"/>
    </xf>
    <xf numFmtId="38" fontId="26" fillId="26" borderId="22" xfId="33" applyFont="1" applyFill="1" applyBorder="1" applyAlignment="1">
      <alignment vertical="center" shrinkToFit="1"/>
    </xf>
    <xf numFmtId="38" fontId="26" fillId="26" borderId="36" xfId="33" applyFont="1" applyFill="1" applyBorder="1" applyAlignment="1">
      <alignment horizontal="center" vertical="center" shrinkToFit="1"/>
    </xf>
    <xf numFmtId="38" fontId="26" fillId="26" borderId="32" xfId="33" applyFont="1" applyFill="1" applyBorder="1" applyAlignment="1">
      <alignment vertical="center" shrinkToFit="1"/>
    </xf>
    <xf numFmtId="38" fontId="26" fillId="26" borderId="34" xfId="33" applyFont="1" applyFill="1" applyBorder="1" applyAlignment="1">
      <alignment horizontal="center" vertical="center" shrinkToFit="1"/>
    </xf>
    <xf numFmtId="0" fontId="9" fillId="26" borderId="0" xfId="50" applyFont="1" applyFill="1" applyAlignment="1">
      <alignment horizontal="right" vertical="center"/>
    </xf>
    <xf numFmtId="38" fontId="26" fillId="26" borderId="0" xfId="34" applyFont="1" applyFill="1" applyBorder="1" applyAlignment="1">
      <alignment horizontal="right" vertical="center"/>
    </xf>
    <xf numFmtId="0" fontId="9" fillId="26" borderId="0" xfId="50" applyFont="1" applyFill="1" applyBorder="1" applyAlignment="1">
      <alignment horizontal="right" vertical="center"/>
    </xf>
    <xf numFmtId="0" fontId="26" fillId="26" borderId="0" xfId="50" applyFont="1" applyFill="1" applyAlignment="1">
      <alignment horizontal="right" vertical="center"/>
    </xf>
    <xf numFmtId="178" fontId="34" fillId="26" borderId="0" xfId="0" applyNumberFormat="1" applyFont="1" applyFill="1" applyBorder="1" applyAlignment="1">
      <alignment horizontal="center" vertical="center" shrinkToFit="1"/>
    </xf>
    <xf numFmtId="0" fontId="5" fillId="26" borderId="0" xfId="0" applyFont="1" applyFill="1" applyBorder="1" applyAlignment="1">
      <alignment horizontal="center" vertical="center"/>
    </xf>
    <xf numFmtId="0" fontId="5" fillId="24" borderId="15" xfId="0" applyFont="1" applyFill="1" applyBorder="1" applyAlignment="1">
      <alignment horizontal="center" shrinkToFit="1"/>
    </xf>
    <xf numFmtId="0" fontId="5" fillId="24" borderId="12" xfId="0" applyFont="1" applyFill="1" applyBorder="1" applyAlignment="1">
      <alignment horizontal="center" shrinkToFit="1"/>
    </xf>
    <xf numFmtId="0" fontId="5" fillId="24" borderId="11" xfId="0" applyFont="1" applyFill="1" applyBorder="1" applyAlignment="1">
      <alignment horizontal="center" shrinkToFit="1"/>
    </xf>
    <xf numFmtId="0" fontId="5" fillId="24" borderId="13" xfId="0" applyFont="1" applyFill="1" applyBorder="1" applyAlignment="1">
      <alignment horizontal="right" vertical="center" shrinkToFit="1"/>
    </xf>
    <xf numFmtId="0" fontId="5" fillId="24" borderId="0" xfId="0" applyFont="1" applyFill="1" applyBorder="1" applyAlignment="1">
      <alignment horizontal="right" vertical="center" shrinkToFit="1"/>
    </xf>
    <xf numFmtId="0" fontId="5" fillId="24" borderId="10" xfId="0" applyFont="1" applyFill="1" applyBorder="1" applyAlignment="1">
      <alignment horizontal="right" vertical="center" shrinkToFit="1"/>
    </xf>
    <xf numFmtId="0" fontId="5" fillId="24" borderId="16" xfId="0" applyFont="1" applyFill="1" applyBorder="1" applyAlignment="1">
      <alignment horizontal="center" shrinkToFit="1"/>
    </xf>
    <xf numFmtId="0" fontId="5" fillId="24" borderId="14" xfId="0" applyFont="1" applyFill="1" applyBorder="1" applyAlignment="1">
      <alignment horizontal="center" shrinkToFit="1"/>
    </xf>
    <xf numFmtId="0" fontId="5" fillId="26" borderId="0" xfId="50" applyFont="1" applyFill="1" applyBorder="1" applyAlignment="1">
      <alignment horizontal="right" vertical="center" shrinkToFit="1"/>
    </xf>
    <xf numFmtId="0" fontId="42" fillId="26" borderId="0" xfId="50" applyFont="1" applyFill="1" applyBorder="1" applyAlignment="1">
      <alignment horizontal="center" vertical="center" shrinkToFit="1"/>
    </xf>
    <xf numFmtId="0" fontId="4" fillId="26" borderId="0" xfId="50" applyFont="1" applyFill="1" applyAlignment="1">
      <alignment vertical="center"/>
    </xf>
    <xf numFmtId="0" fontId="5" fillId="26" borderId="13" xfId="50" applyFont="1" applyFill="1" applyBorder="1" applyAlignment="1">
      <alignment vertical="center" shrinkToFit="1"/>
    </xf>
    <xf numFmtId="0" fontId="5" fillId="26" borderId="100" xfId="50" applyFont="1" applyFill="1" applyBorder="1" applyAlignment="1">
      <alignment vertical="center" shrinkToFit="1"/>
    </xf>
    <xf numFmtId="0" fontId="5" fillId="26" borderId="39" xfId="50" applyFont="1" applyFill="1" applyBorder="1" applyAlignment="1">
      <alignment vertical="center" shrinkToFit="1"/>
    </xf>
    <xf numFmtId="0" fontId="5" fillId="26" borderId="24" xfId="50" applyFont="1" applyFill="1" applyBorder="1" applyAlignment="1">
      <alignment vertical="center" shrinkToFit="1"/>
    </xf>
    <xf numFmtId="0" fontId="5" fillId="26" borderId="41" xfId="50" applyFont="1" applyFill="1" applyBorder="1" applyAlignment="1">
      <alignment vertical="center" shrinkToFit="1"/>
    </xf>
    <xf numFmtId="0" fontId="5" fillId="26" borderId="101" xfId="50" applyFont="1" applyFill="1" applyBorder="1" applyAlignment="1">
      <alignment vertical="center" shrinkToFit="1"/>
    </xf>
    <xf numFmtId="0" fontId="5" fillId="26" borderId="63" xfId="50" applyFont="1" applyFill="1" applyBorder="1" applyAlignment="1">
      <alignment vertical="center" shrinkToFit="1"/>
    </xf>
    <xf numFmtId="0" fontId="5" fillId="27" borderId="0" xfId="0" applyFont="1" applyFill="1" applyBorder="1" applyAlignment="1">
      <alignment horizontal="right" vertical="center" shrinkToFit="1"/>
    </xf>
    <xf numFmtId="0" fontId="5" fillId="27" borderId="31" xfId="50" applyFont="1" applyFill="1" applyBorder="1" applyAlignment="1">
      <alignment vertical="center" shrinkToFit="1"/>
    </xf>
    <xf numFmtId="0" fontId="5" fillId="27" borderId="100" xfId="50" applyFont="1" applyFill="1" applyBorder="1" applyAlignment="1">
      <alignment vertical="center" shrinkToFit="1"/>
    </xf>
    <xf numFmtId="0" fontId="5" fillId="27" borderId="39" xfId="50" applyFont="1" applyFill="1" applyBorder="1" applyAlignment="1">
      <alignment vertical="center" shrinkToFit="1"/>
    </xf>
    <xf numFmtId="0" fontId="5" fillId="27" borderId="23" xfId="50" applyFont="1" applyFill="1" applyBorder="1" applyAlignment="1">
      <alignment vertical="center" shrinkToFit="1"/>
    </xf>
    <xf numFmtId="0" fontId="5" fillId="27" borderId="24" xfId="50" applyFont="1" applyFill="1" applyBorder="1" applyAlignment="1">
      <alignment vertical="center" shrinkToFit="1"/>
    </xf>
    <xf numFmtId="0" fontId="5" fillId="27" borderId="41" xfId="50" applyFont="1" applyFill="1" applyBorder="1" applyAlignment="1">
      <alignment vertical="center" shrinkToFit="1"/>
    </xf>
    <xf numFmtId="0" fontId="5" fillId="27" borderId="97" xfId="50" applyFont="1" applyFill="1" applyBorder="1" applyAlignment="1">
      <alignment vertical="center" shrinkToFit="1"/>
    </xf>
    <xf numFmtId="0" fontId="5" fillId="27" borderId="63" xfId="50" applyFont="1" applyFill="1" applyBorder="1" applyAlignment="1">
      <alignment vertical="center" shrinkToFit="1"/>
    </xf>
    <xf numFmtId="0" fontId="5" fillId="27" borderId="60" xfId="50" applyFont="1" applyFill="1" applyBorder="1" applyAlignment="1">
      <alignment vertical="center" shrinkToFit="1"/>
    </xf>
    <xf numFmtId="0" fontId="5" fillId="27" borderId="65" xfId="50" applyFont="1" applyFill="1" applyBorder="1" applyAlignment="1">
      <alignment vertical="center" shrinkToFit="1"/>
    </xf>
    <xf numFmtId="0" fontId="5" fillId="27" borderId="0" xfId="50" applyFont="1" applyFill="1" applyBorder="1" applyAlignment="1">
      <alignment vertical="center" shrinkToFit="1"/>
    </xf>
    <xf numFmtId="0" fontId="5" fillId="27" borderId="101" xfId="50" applyFont="1" applyFill="1" applyBorder="1" applyAlignment="1">
      <alignment vertical="center" shrinkToFit="1"/>
    </xf>
    <xf numFmtId="0" fontId="10" fillId="26" borderId="101" xfId="50" applyFont="1" applyFill="1" applyBorder="1" applyAlignment="1">
      <alignment vertical="center"/>
    </xf>
    <xf numFmtId="0" fontId="5" fillId="27" borderId="13" xfId="50" applyFont="1" applyFill="1" applyBorder="1" applyAlignment="1">
      <alignment vertical="center" shrinkToFit="1"/>
    </xf>
    <xf numFmtId="0" fontId="44" fillId="26" borderId="0" xfId="50" applyFont="1" applyFill="1" applyBorder="1" applyAlignment="1">
      <alignment horizontal="center" vertical="center" shrinkToFit="1"/>
    </xf>
    <xf numFmtId="0" fontId="5" fillId="26" borderId="0" xfId="50" applyFont="1" applyFill="1" applyAlignment="1">
      <alignment vertical="center"/>
    </xf>
    <xf numFmtId="0" fontId="5" fillId="27" borderId="68" xfId="50" applyFont="1" applyFill="1" applyBorder="1" applyAlignment="1">
      <alignment vertical="center" shrinkToFit="1"/>
    </xf>
    <xf numFmtId="0" fontId="5" fillId="27" borderId="69" xfId="50" applyFont="1" applyFill="1" applyBorder="1" applyAlignment="1">
      <alignment vertical="center" shrinkToFit="1"/>
    </xf>
    <xf numFmtId="0" fontId="5" fillId="27" borderId="70" xfId="50" applyFont="1" applyFill="1" applyBorder="1" applyAlignment="1">
      <alignment vertical="center" shrinkToFit="1"/>
    </xf>
    <xf numFmtId="0" fontId="9" fillId="26" borderId="64" xfId="50" applyFont="1" applyFill="1" applyBorder="1" applyAlignment="1">
      <alignment vertical="center"/>
    </xf>
    <xf numFmtId="38" fontId="33" fillId="26" borderId="64" xfId="33" applyFont="1" applyFill="1" applyBorder="1" applyAlignment="1">
      <alignment horizontal="right" vertical="center" shrinkToFit="1"/>
    </xf>
    <xf numFmtId="0" fontId="5" fillId="26" borderId="64" xfId="0" applyFont="1" applyFill="1" applyBorder="1" applyAlignment="1">
      <alignment horizontal="right" vertical="center" shrinkToFit="1"/>
    </xf>
    <xf numFmtId="38" fontId="26" fillId="26" borderId="38" xfId="33" applyFont="1" applyFill="1" applyBorder="1" applyAlignment="1">
      <alignment vertical="center" shrinkToFit="1"/>
    </xf>
    <xf numFmtId="0" fontId="9" fillId="26" borderId="44" xfId="50" applyFont="1" applyFill="1" applyBorder="1" applyAlignment="1">
      <alignment horizontal="center" vertical="center" shrinkToFit="1"/>
    </xf>
    <xf numFmtId="0" fontId="9" fillId="26" borderId="45" xfId="50" applyFont="1" applyFill="1" applyBorder="1" applyAlignment="1">
      <alignment horizontal="center" vertical="center" shrinkToFit="1"/>
    </xf>
    <xf numFmtId="0" fontId="9" fillId="26" borderId="46" xfId="50" applyFont="1" applyFill="1" applyBorder="1" applyAlignment="1">
      <alignment horizontal="center" vertical="center" shrinkToFit="1"/>
    </xf>
    <xf numFmtId="0" fontId="9" fillId="26" borderId="47" xfId="50" applyFont="1" applyFill="1" applyBorder="1" applyAlignment="1">
      <alignment horizontal="center" vertical="center" shrinkToFit="1"/>
    </xf>
    <xf numFmtId="0" fontId="9" fillId="26" borderId="48" xfId="50" applyFont="1" applyFill="1" applyBorder="1" applyAlignment="1">
      <alignment horizontal="center" vertical="center" shrinkToFit="1"/>
    </xf>
    <xf numFmtId="0" fontId="9" fillId="26" borderId="49" xfId="50" applyFont="1" applyFill="1" applyBorder="1" applyAlignment="1">
      <alignment horizontal="center" vertical="center" shrinkToFit="1"/>
    </xf>
    <xf numFmtId="0" fontId="9" fillId="26" borderId="50" xfId="50" applyFont="1" applyFill="1" applyBorder="1" applyAlignment="1">
      <alignment horizontal="center" vertical="center" shrinkToFit="1"/>
    </xf>
    <xf numFmtId="0" fontId="9" fillId="26" borderId="51" xfId="50" applyFont="1" applyFill="1" applyBorder="1" applyAlignment="1">
      <alignment horizontal="center" vertical="center" shrinkToFit="1"/>
    </xf>
    <xf numFmtId="0" fontId="9" fillId="26" borderId="54" xfId="50" applyFont="1" applyFill="1" applyBorder="1" applyAlignment="1">
      <alignment horizontal="center" vertical="center" shrinkToFit="1"/>
    </xf>
    <xf numFmtId="0" fontId="9" fillId="26" borderId="55" xfId="50" applyFont="1" applyFill="1" applyBorder="1" applyAlignment="1">
      <alignment horizontal="center" vertical="center" shrinkToFit="1"/>
    </xf>
    <xf numFmtId="0" fontId="9" fillId="26" borderId="57" xfId="50" applyFont="1" applyFill="1" applyBorder="1" applyAlignment="1">
      <alignment horizontal="center" vertical="center" shrinkToFit="1"/>
    </xf>
    <xf numFmtId="0" fontId="9" fillId="26" borderId="58" xfId="50" applyFont="1" applyFill="1" applyBorder="1" applyAlignment="1">
      <alignment horizontal="center" vertical="center" shrinkToFit="1"/>
    </xf>
    <xf numFmtId="0" fontId="5" fillId="24" borderId="13" xfId="0" applyFont="1" applyFill="1" applyBorder="1" applyAlignment="1">
      <alignment horizontal="right" vertical="center" shrinkToFit="1"/>
    </xf>
    <xf numFmtId="0" fontId="5" fillId="24" borderId="0" xfId="0" applyFont="1" applyFill="1" applyBorder="1" applyAlignment="1">
      <alignment horizontal="right" vertical="center" shrinkToFit="1"/>
    </xf>
    <xf numFmtId="0" fontId="5" fillId="24" borderId="10" xfId="0" applyFont="1" applyFill="1" applyBorder="1" applyAlignment="1">
      <alignment horizontal="right" vertical="center" shrinkToFit="1"/>
    </xf>
    <xf numFmtId="0" fontId="5" fillId="26" borderId="0" xfId="50" applyFont="1" applyFill="1" applyBorder="1" applyAlignment="1">
      <alignment horizontal="right" vertical="center" shrinkToFit="1"/>
    </xf>
    <xf numFmtId="0" fontId="5" fillId="26" borderId="0" xfId="50" applyFont="1" applyFill="1" applyBorder="1" applyAlignment="1">
      <alignment horizontal="right" vertical="center" shrinkToFit="1"/>
    </xf>
    <xf numFmtId="38" fontId="9" fillId="26" borderId="45" xfId="50" applyNumberFormat="1" applyFont="1" applyFill="1" applyBorder="1" applyAlignment="1">
      <alignment horizontal="center" vertical="center" shrinkToFit="1"/>
    </xf>
    <xf numFmtId="38" fontId="9" fillId="26" borderId="47" xfId="50" applyNumberFormat="1" applyFont="1" applyFill="1" applyBorder="1" applyAlignment="1">
      <alignment horizontal="center" vertical="center" shrinkToFit="1"/>
    </xf>
    <xf numFmtId="0" fontId="5" fillId="27" borderId="123" xfId="50" applyFont="1" applyFill="1" applyBorder="1" applyAlignment="1">
      <alignment vertical="center" shrinkToFit="1"/>
    </xf>
    <xf numFmtId="0" fontId="5" fillId="27" borderId="124" xfId="50" applyFont="1" applyFill="1" applyBorder="1" applyAlignment="1">
      <alignment vertical="center" shrinkToFit="1"/>
    </xf>
    <xf numFmtId="0" fontId="5" fillId="27" borderId="125" xfId="50" applyFont="1" applyFill="1" applyBorder="1" applyAlignment="1">
      <alignment vertical="center" shrinkToFit="1"/>
    </xf>
    <xf numFmtId="0" fontId="5" fillId="27" borderId="126" xfId="50" applyFont="1" applyFill="1" applyBorder="1" applyAlignment="1">
      <alignment vertical="center" shrinkToFit="1"/>
    </xf>
    <xf numFmtId="0" fontId="5" fillId="27" borderId="127" xfId="50" applyFont="1" applyFill="1" applyBorder="1" applyAlignment="1">
      <alignment vertical="center" shrinkToFit="1"/>
    </xf>
    <xf numFmtId="0" fontId="5" fillId="27" borderId="128" xfId="50" applyFont="1" applyFill="1" applyBorder="1" applyAlignment="1">
      <alignment vertical="center" shrinkToFit="1"/>
    </xf>
    <xf numFmtId="0" fontId="10" fillId="27" borderId="23" xfId="50" applyFont="1" applyFill="1" applyBorder="1" applyAlignment="1">
      <alignment vertical="center" shrinkToFit="1"/>
    </xf>
    <xf numFmtId="0" fontId="10" fillId="27" borderId="24" xfId="50" applyFont="1" applyFill="1" applyBorder="1" applyAlignment="1">
      <alignment vertical="center" shrinkToFit="1"/>
    </xf>
    <xf numFmtId="0" fontId="10" fillId="27" borderId="41" xfId="50" applyFont="1" applyFill="1" applyBorder="1" applyAlignment="1">
      <alignment vertical="center" shrinkToFit="1"/>
    </xf>
    <xf numFmtId="0" fontId="5" fillId="27" borderId="129" xfId="50" applyFont="1" applyFill="1" applyBorder="1" applyAlignment="1">
      <alignment vertical="center" shrinkToFit="1"/>
    </xf>
    <xf numFmtId="0" fontId="5" fillId="26" borderId="127" xfId="50" applyFont="1" applyFill="1" applyBorder="1" applyAlignment="1">
      <alignment vertical="center" shrinkToFit="1"/>
    </xf>
    <xf numFmtId="0" fontId="5" fillId="26" borderId="128" xfId="50" applyFont="1" applyFill="1" applyBorder="1" applyAlignment="1">
      <alignment vertical="center" shrinkToFit="1"/>
    </xf>
    <xf numFmtId="0" fontId="5" fillId="26" borderId="123" xfId="50" applyFont="1" applyFill="1" applyBorder="1" applyAlignment="1">
      <alignment vertical="center" shrinkToFit="1"/>
    </xf>
    <xf numFmtId="0" fontId="5" fillId="26" borderId="124" xfId="50" applyFont="1" applyFill="1" applyBorder="1" applyAlignment="1">
      <alignment vertical="center" shrinkToFit="1"/>
    </xf>
    <xf numFmtId="0" fontId="5" fillId="26" borderId="126" xfId="50" applyFont="1" applyFill="1" applyBorder="1" applyAlignment="1">
      <alignment vertical="center" shrinkToFit="1"/>
    </xf>
    <xf numFmtId="0" fontId="10" fillId="26" borderId="129" xfId="50" applyFont="1" applyFill="1" applyBorder="1" applyAlignment="1">
      <alignment vertical="center"/>
    </xf>
    <xf numFmtId="0" fontId="10" fillId="26" borderId="127" xfId="50" applyFont="1" applyFill="1" applyBorder="1" applyAlignment="1">
      <alignment vertical="center"/>
    </xf>
    <xf numFmtId="0" fontId="10" fillId="26" borderId="128" xfId="50" applyFont="1" applyFill="1" applyBorder="1" applyAlignment="1">
      <alignment vertical="center"/>
    </xf>
    <xf numFmtId="0" fontId="10" fillId="26" borderId="130" xfId="50" applyFont="1" applyFill="1" applyBorder="1" applyAlignment="1">
      <alignment horizontal="right" vertical="center" shrinkToFit="1"/>
    </xf>
    <xf numFmtId="0" fontId="10" fillId="26" borderId="131" xfId="50" applyFont="1" applyFill="1" applyBorder="1" applyAlignment="1">
      <alignment vertical="center" shrinkToFit="1"/>
    </xf>
    <xf numFmtId="0" fontId="5" fillId="27" borderId="0" xfId="50" applyFont="1" applyFill="1" applyBorder="1" applyAlignment="1" applyProtection="1">
      <alignment vertical="center" shrinkToFit="1"/>
      <protection locked="0"/>
    </xf>
    <xf numFmtId="0" fontId="5" fillId="27" borderId="129" xfId="50" applyFont="1" applyFill="1" applyBorder="1" applyAlignment="1" applyProtection="1">
      <alignment vertical="center" shrinkToFit="1"/>
      <protection locked="0"/>
    </xf>
    <xf numFmtId="0" fontId="5" fillId="26" borderId="127" xfId="50" applyFont="1" applyFill="1" applyBorder="1" applyAlignment="1" applyProtection="1">
      <alignment vertical="center" shrinkToFit="1"/>
      <protection locked="0"/>
    </xf>
    <xf numFmtId="0" fontId="5" fillId="26" borderId="128" xfId="50" applyFont="1" applyFill="1" applyBorder="1" applyAlignment="1" applyProtection="1">
      <alignment vertical="center" shrinkToFit="1"/>
      <protection locked="0"/>
    </xf>
    <xf numFmtId="0" fontId="5" fillId="26" borderId="125" xfId="50" applyFont="1" applyFill="1" applyBorder="1" applyAlignment="1">
      <alignment vertical="center" shrinkToFit="1"/>
    </xf>
    <xf numFmtId="0" fontId="5" fillId="26" borderId="129" xfId="50" applyFont="1" applyFill="1" applyBorder="1" applyAlignment="1">
      <alignment vertical="center" shrinkToFit="1"/>
    </xf>
    <xf numFmtId="0" fontId="5" fillId="26" borderId="132" xfId="50" applyFont="1" applyFill="1" applyBorder="1" applyAlignment="1">
      <alignment horizontal="right" vertical="center" shrinkToFit="1"/>
    </xf>
    <xf numFmtId="0" fontId="5" fillId="26" borderId="133" xfId="50" applyFont="1" applyFill="1" applyBorder="1" applyAlignment="1">
      <alignment vertical="center" shrinkToFit="1"/>
    </xf>
    <xf numFmtId="38" fontId="9" fillId="27" borderId="31" xfId="50" applyNumberFormat="1" applyFont="1" applyFill="1" applyBorder="1" applyAlignment="1">
      <alignment vertical="center"/>
    </xf>
    <xf numFmtId="38" fontId="9" fillId="27" borderId="56" xfId="50" applyNumberFormat="1" applyFont="1" applyFill="1" applyBorder="1" applyAlignment="1">
      <alignment vertical="center"/>
    </xf>
    <xf numFmtId="38" fontId="9" fillId="27" borderId="39" xfId="50" applyNumberFormat="1" applyFont="1" applyFill="1" applyBorder="1" applyAlignment="1">
      <alignment vertical="center"/>
    </xf>
    <xf numFmtId="38" fontId="9" fillId="27" borderId="102" xfId="50" applyNumberFormat="1" applyFont="1" applyFill="1" applyBorder="1" applyAlignment="1">
      <alignment vertical="center"/>
    </xf>
    <xf numFmtId="38" fontId="9" fillId="27" borderId="104" xfId="50" applyNumberFormat="1" applyFont="1" applyFill="1" applyBorder="1" applyAlignment="1">
      <alignment vertical="center"/>
    </xf>
    <xf numFmtId="38" fontId="9" fillId="27" borderId="52" xfId="50" applyNumberFormat="1" applyFont="1" applyFill="1" applyBorder="1" applyAlignment="1">
      <alignment vertical="center"/>
    </xf>
    <xf numFmtId="0" fontId="9" fillId="27" borderId="53" xfId="50" applyFont="1" applyFill="1" applyBorder="1" applyAlignment="1">
      <alignment vertical="center"/>
    </xf>
    <xf numFmtId="0" fontId="9" fillId="27" borderId="104" xfId="50" applyFont="1" applyFill="1" applyBorder="1" applyAlignment="1">
      <alignment vertical="center"/>
    </xf>
    <xf numFmtId="0" fontId="9" fillId="24" borderId="0" xfId="50" applyFont="1" applyFill="1" applyAlignment="1">
      <alignment vertical="center"/>
    </xf>
    <xf numFmtId="0" fontId="29" fillId="26" borderId="0" xfId="50" applyFont="1" applyFill="1" applyAlignment="1">
      <alignment vertical="center"/>
    </xf>
    <xf numFmtId="0" fontId="52" fillId="26" borderId="0" xfId="50" applyFont="1" applyFill="1" applyAlignment="1">
      <alignment vertical="center"/>
    </xf>
    <xf numFmtId="0" fontId="53" fillId="26" borderId="0" xfId="50" applyFont="1" applyFill="1" applyAlignment="1">
      <alignment vertical="center"/>
    </xf>
    <xf numFmtId="0" fontId="38" fillId="26" borderId="0" xfId="47" applyFont="1" applyFill="1" applyAlignment="1">
      <alignment vertical="center"/>
    </xf>
    <xf numFmtId="0" fontId="27" fillId="26" borderId="24" xfId="0" applyNumberFormat="1" applyFont="1" applyFill="1" applyBorder="1" applyAlignment="1"/>
    <xf numFmtId="0" fontId="27" fillId="26" borderId="0" xfId="0" applyNumberFormat="1" applyFont="1" applyFill="1" applyBorder="1" applyAlignment="1"/>
    <xf numFmtId="0" fontId="4" fillId="26" borderId="0" xfId="47" applyFont="1" applyFill="1" applyAlignment="1">
      <alignment vertical="center"/>
    </xf>
    <xf numFmtId="0" fontId="26" fillId="26" borderId="0" xfId="0" applyNumberFormat="1" applyFont="1" applyFill="1" applyBorder="1" applyAlignment="1">
      <alignment horizontal="center" vertical="center" shrinkToFit="1"/>
    </xf>
    <xf numFmtId="38" fontId="55" fillId="26" borderId="0" xfId="0" applyNumberFormat="1" applyFont="1" applyFill="1" applyBorder="1" applyAlignment="1">
      <alignment horizontal="center" vertical="center" shrinkToFit="1"/>
    </xf>
    <xf numFmtId="0" fontId="55" fillId="26" borderId="0" xfId="0" applyNumberFormat="1" applyFont="1" applyFill="1" applyBorder="1" applyAlignment="1">
      <alignment horizontal="center" vertical="center" shrinkToFit="1"/>
    </xf>
    <xf numFmtId="0" fontId="26" fillId="26" borderId="0" xfId="0" applyFont="1" applyFill="1" applyBorder="1" applyAlignment="1">
      <alignment horizontal="center" shrinkToFit="1"/>
    </xf>
    <xf numFmtId="0" fontId="4" fillId="26" borderId="0" xfId="47" applyFont="1" applyFill="1" applyBorder="1" applyAlignment="1">
      <alignment vertical="center"/>
    </xf>
    <xf numFmtId="0" fontId="54" fillId="29" borderId="23" xfId="0" applyNumberFormat="1" applyFont="1" applyFill="1" applyBorder="1" applyAlignment="1">
      <alignment horizontal="center" vertical="center" shrinkToFit="1"/>
    </xf>
    <xf numFmtId="38" fontId="54" fillId="29" borderId="24" xfId="0" applyNumberFormat="1" applyFont="1" applyFill="1" applyBorder="1" applyAlignment="1">
      <alignment horizontal="center" vertical="center" shrinkToFit="1"/>
    </xf>
    <xf numFmtId="38" fontId="54" fillId="29" borderId="41" xfId="0" applyNumberFormat="1" applyFont="1" applyFill="1" applyBorder="1" applyAlignment="1">
      <alignment horizontal="center" vertical="center" shrinkToFit="1"/>
    </xf>
    <xf numFmtId="38" fontId="55" fillId="29" borderId="23" xfId="0" applyNumberFormat="1" applyFont="1" applyFill="1" applyBorder="1" applyAlignment="1">
      <alignment horizontal="center" vertical="center" shrinkToFit="1"/>
    </xf>
    <xf numFmtId="38" fontId="55" fillId="29" borderId="24" xfId="0" applyNumberFormat="1" applyFont="1" applyFill="1" applyBorder="1" applyAlignment="1">
      <alignment horizontal="center" vertical="center" shrinkToFit="1"/>
    </xf>
    <xf numFmtId="38" fontId="55" fillId="29" borderId="41" xfId="0" applyNumberFormat="1" applyFont="1" applyFill="1" applyBorder="1" applyAlignment="1">
      <alignment horizontal="center" vertical="center" shrinkToFit="1"/>
    </xf>
    <xf numFmtId="38" fontId="55" fillId="29" borderId="23" xfId="0" applyNumberFormat="1" applyFont="1" applyFill="1" applyBorder="1" applyAlignment="1">
      <alignment vertical="center" shrinkToFit="1"/>
    </xf>
    <xf numFmtId="0" fontId="54" fillId="30" borderId="23" xfId="0" applyNumberFormat="1" applyFont="1" applyFill="1" applyBorder="1" applyAlignment="1">
      <alignment horizontal="center" vertical="center" shrinkToFit="1"/>
    </xf>
    <xf numFmtId="38" fontId="54" fillId="30" borderId="24" xfId="0" applyNumberFormat="1" applyFont="1" applyFill="1" applyBorder="1" applyAlignment="1">
      <alignment horizontal="center" vertical="center" shrinkToFit="1"/>
    </xf>
    <xf numFmtId="38" fontId="54" fillId="30" borderId="41" xfId="0" applyNumberFormat="1" applyFont="1" applyFill="1" applyBorder="1" applyAlignment="1">
      <alignment horizontal="center" vertical="center" shrinkToFit="1"/>
    </xf>
    <xf numFmtId="38" fontId="55" fillId="30" borderId="23" xfId="0" applyNumberFormat="1" applyFont="1" applyFill="1" applyBorder="1" applyAlignment="1">
      <alignment horizontal="center" vertical="center" shrinkToFit="1"/>
    </xf>
    <xf numFmtId="38" fontId="55" fillId="30" borderId="24" xfId="0" applyNumberFormat="1" applyFont="1" applyFill="1" applyBorder="1" applyAlignment="1">
      <alignment horizontal="center" vertical="center" shrinkToFit="1"/>
    </xf>
    <xf numFmtId="38" fontId="55" fillId="30" borderId="41" xfId="0" applyNumberFormat="1" applyFont="1" applyFill="1" applyBorder="1" applyAlignment="1">
      <alignment horizontal="center" vertical="center" shrinkToFit="1"/>
    </xf>
    <xf numFmtId="38" fontId="55" fillId="30" borderId="23" xfId="0" applyNumberFormat="1" applyFont="1" applyFill="1" applyBorder="1" applyAlignment="1">
      <alignment vertical="center" shrinkToFit="1"/>
    </xf>
    <xf numFmtId="38" fontId="55" fillId="29" borderId="134" xfId="0" applyNumberFormat="1" applyFont="1" applyFill="1" applyBorder="1" applyAlignment="1">
      <alignment horizontal="center" vertical="center" shrinkToFit="1"/>
    </xf>
    <xf numFmtId="38" fontId="55" fillId="29" borderId="135" xfId="0" applyNumberFormat="1" applyFont="1" applyFill="1" applyBorder="1" applyAlignment="1">
      <alignment horizontal="center" vertical="center" shrinkToFit="1"/>
    </xf>
    <xf numFmtId="38" fontId="55" fillId="29" borderId="136" xfId="0" applyNumberFormat="1" applyFont="1" applyFill="1" applyBorder="1" applyAlignment="1">
      <alignment horizontal="center" vertical="center" shrinkToFit="1"/>
    </xf>
    <xf numFmtId="0" fontId="39" fillId="26" borderId="0" xfId="50" applyFont="1" applyFill="1" applyBorder="1" applyAlignment="1">
      <alignment horizontal="center" vertical="center"/>
    </xf>
    <xf numFmtId="0" fontId="48" fillId="26" borderId="0" xfId="0" applyFont="1" applyFill="1" applyAlignment="1">
      <alignment horizontal="left" vertical="center"/>
    </xf>
    <xf numFmtId="0" fontId="5" fillId="24" borderId="13" xfId="0" applyFont="1" applyFill="1" applyBorder="1" applyAlignment="1">
      <alignment horizontal="right" vertical="center" shrinkToFit="1"/>
    </xf>
    <xf numFmtId="0" fontId="5" fillId="24" borderId="0" xfId="0" applyFont="1" applyFill="1" applyBorder="1" applyAlignment="1">
      <alignment horizontal="right" vertical="center" shrinkToFit="1"/>
    </xf>
    <xf numFmtId="0" fontId="5" fillId="24" borderId="39" xfId="0" applyFont="1" applyFill="1" applyBorder="1" applyAlignment="1">
      <alignment horizontal="right" vertical="center" shrinkToFit="1"/>
    </xf>
    <xf numFmtId="0" fontId="5" fillId="24" borderId="40" xfId="0" applyFont="1" applyFill="1" applyBorder="1" applyAlignment="1">
      <alignment horizontal="right" vertical="center" shrinkToFit="1"/>
    </xf>
    <xf numFmtId="0" fontId="5" fillId="24" borderId="26" xfId="0" applyNumberFormat="1" applyFont="1" applyFill="1" applyBorder="1" applyAlignment="1">
      <alignment horizontal="center" vertical="center" shrinkToFit="1"/>
    </xf>
    <xf numFmtId="0" fontId="5" fillId="24" borderId="36" xfId="0" applyNumberFormat="1" applyFont="1" applyFill="1" applyBorder="1" applyAlignment="1">
      <alignment horizontal="center" vertical="center" shrinkToFit="1"/>
    </xf>
    <xf numFmtId="178" fontId="4" fillId="24" borderId="30" xfId="0" applyNumberFormat="1" applyFont="1" applyFill="1" applyBorder="1" applyAlignment="1">
      <alignment horizontal="center" vertical="center" shrinkToFit="1"/>
    </xf>
    <xf numFmtId="178" fontId="4" fillId="24" borderId="13" xfId="0" applyNumberFormat="1" applyFont="1" applyFill="1" applyBorder="1" applyAlignment="1">
      <alignment horizontal="center" vertical="center" shrinkToFit="1"/>
    </xf>
    <xf numFmtId="178" fontId="4" fillId="24" borderId="37" xfId="0" applyNumberFormat="1" applyFont="1" applyFill="1" applyBorder="1" applyAlignment="1">
      <alignment horizontal="center" vertical="center" shrinkToFit="1"/>
    </xf>
    <xf numFmtId="178" fontId="4" fillId="24" borderId="25" xfId="0" applyNumberFormat="1" applyFont="1" applyFill="1" applyBorder="1" applyAlignment="1">
      <alignment horizontal="center" vertical="center" shrinkToFit="1"/>
    </xf>
    <xf numFmtId="178" fontId="4" fillId="24" borderId="0" xfId="0" applyNumberFormat="1" applyFont="1" applyFill="1" applyBorder="1" applyAlignment="1">
      <alignment horizontal="center" vertical="center" shrinkToFit="1"/>
    </xf>
    <xf numFmtId="178" fontId="4" fillId="24" borderId="26" xfId="0" applyNumberFormat="1" applyFont="1" applyFill="1" applyBorder="1" applyAlignment="1">
      <alignment horizontal="center" vertical="center" shrinkToFit="1"/>
    </xf>
    <xf numFmtId="0" fontId="5" fillId="24" borderId="10" xfId="0" applyFont="1" applyFill="1" applyBorder="1" applyAlignment="1">
      <alignment horizontal="right" vertical="center" shrinkToFit="1"/>
    </xf>
    <xf numFmtId="0" fontId="5" fillId="24" borderId="43" xfId="0" applyFont="1" applyFill="1" applyBorder="1" applyAlignment="1">
      <alignment horizontal="right" vertical="center" shrinkToFit="1"/>
    </xf>
    <xf numFmtId="0" fontId="9" fillId="27" borderId="42" xfId="50" applyFont="1" applyFill="1" applyBorder="1" applyAlignment="1">
      <alignment horizontal="center" vertical="center"/>
    </xf>
    <xf numFmtId="0" fontId="9" fillId="27" borderId="53" xfId="50" applyFont="1" applyFill="1" applyBorder="1" applyAlignment="1">
      <alignment horizontal="center" vertical="center"/>
    </xf>
    <xf numFmtId="0" fontId="9" fillId="27" borderId="102" xfId="50" applyFont="1" applyFill="1" applyBorder="1" applyAlignment="1">
      <alignment horizontal="center" vertical="center"/>
    </xf>
    <xf numFmtId="0" fontId="9" fillId="27" borderId="103" xfId="50" applyFont="1" applyFill="1" applyBorder="1" applyAlignment="1">
      <alignment horizontal="center" vertical="center"/>
    </xf>
    <xf numFmtId="0" fontId="9" fillId="27" borderId="104" xfId="50" applyFont="1" applyFill="1" applyBorder="1" applyAlignment="1">
      <alignment horizontal="center" vertical="center"/>
    </xf>
    <xf numFmtId="0" fontId="5" fillId="24" borderId="13" xfId="0" applyNumberFormat="1" applyFont="1" applyFill="1" applyBorder="1" applyAlignment="1">
      <alignment horizontal="center" vertical="center" shrinkToFit="1"/>
    </xf>
    <xf numFmtId="0" fontId="5" fillId="24" borderId="0" xfId="0" applyNumberFormat="1" applyFont="1" applyFill="1" applyBorder="1" applyAlignment="1">
      <alignment horizontal="center" vertical="center" shrinkToFit="1"/>
    </xf>
    <xf numFmtId="0" fontId="5" fillId="24" borderId="38" xfId="0" applyFont="1" applyFill="1" applyBorder="1" applyAlignment="1">
      <alignment horizontal="center" vertical="center"/>
    </xf>
    <xf numFmtId="0" fontId="5" fillId="24" borderId="19" xfId="0" applyFont="1" applyFill="1" applyBorder="1" applyAlignment="1">
      <alignment horizontal="center" vertical="center"/>
    </xf>
    <xf numFmtId="0" fontId="5" fillId="24" borderId="67" xfId="0" applyFont="1" applyFill="1" applyBorder="1" applyAlignment="1">
      <alignment horizontal="center" vertical="center"/>
    </xf>
    <xf numFmtId="0" fontId="5" fillId="24" borderId="16" xfId="0" applyFont="1" applyFill="1" applyBorder="1" applyAlignment="1">
      <alignment horizontal="center" shrinkToFit="1"/>
    </xf>
    <xf numFmtId="0" fontId="5" fillId="24" borderId="14" xfId="0" applyFont="1" applyFill="1" applyBorder="1" applyAlignment="1">
      <alignment horizontal="center" shrinkToFit="1"/>
    </xf>
    <xf numFmtId="0" fontId="5" fillId="24" borderId="15" xfId="0" applyFont="1" applyFill="1" applyBorder="1" applyAlignment="1">
      <alignment horizontal="center" shrinkToFit="1"/>
    </xf>
    <xf numFmtId="0" fontId="5" fillId="24" borderId="11" xfId="0" applyFont="1" applyFill="1" applyBorder="1" applyAlignment="1">
      <alignment horizontal="center" shrinkToFit="1"/>
    </xf>
    <xf numFmtId="0" fontId="5" fillId="24" borderId="12" xfId="0" applyFont="1" applyFill="1" applyBorder="1" applyAlignment="1">
      <alignment horizontal="center" shrinkToFit="1"/>
    </xf>
    <xf numFmtId="0" fontId="5" fillId="24" borderId="15" xfId="0" applyFont="1" applyFill="1" applyBorder="1" applyAlignment="1">
      <alignment horizontal="center"/>
    </xf>
    <xf numFmtId="0" fontId="5" fillId="24" borderId="11" xfId="0" applyFont="1" applyFill="1" applyBorder="1" applyAlignment="1">
      <alignment horizontal="center"/>
    </xf>
    <xf numFmtId="0" fontId="5" fillId="24" borderId="12" xfId="0" applyFont="1" applyFill="1" applyBorder="1" applyAlignment="1">
      <alignment horizontal="center"/>
    </xf>
    <xf numFmtId="0" fontId="5" fillId="24" borderId="40" xfId="0" applyNumberFormat="1" applyFont="1" applyFill="1" applyBorder="1" applyAlignment="1">
      <alignment horizontal="center" vertical="center" shrinkToFit="1"/>
    </xf>
    <xf numFmtId="0" fontId="5" fillId="24" borderId="41" xfId="0" applyNumberFormat="1" applyFont="1" applyFill="1" applyBorder="1" applyAlignment="1">
      <alignment horizontal="center" vertical="center" shrinkToFit="1"/>
    </xf>
    <xf numFmtId="0" fontId="5" fillId="24" borderId="37" xfId="0" applyNumberFormat="1" applyFont="1" applyFill="1" applyBorder="1" applyAlignment="1">
      <alignment horizontal="center" vertical="center" shrinkToFit="1"/>
    </xf>
    <xf numFmtId="0" fontId="5" fillId="24" borderId="66" xfId="0" applyNumberFormat="1" applyFont="1" applyFill="1" applyBorder="1" applyAlignment="1">
      <alignment horizontal="center" vertical="center" shrinkToFit="1"/>
    </xf>
    <xf numFmtId="0" fontId="5" fillId="24" borderId="67" xfId="0" applyNumberFormat="1" applyFont="1" applyFill="1" applyBorder="1" applyAlignment="1">
      <alignment horizontal="center" vertical="center" shrinkToFit="1"/>
    </xf>
    <xf numFmtId="0" fontId="5" fillId="24" borderId="41" xfId="0" applyFont="1" applyFill="1" applyBorder="1" applyAlignment="1">
      <alignment horizontal="right" vertical="center" shrinkToFit="1"/>
    </xf>
    <xf numFmtId="0" fontId="5" fillId="24" borderId="39" xfId="0" applyNumberFormat="1" applyFont="1" applyFill="1" applyBorder="1" applyAlignment="1">
      <alignment horizontal="center" vertical="center" shrinkToFit="1"/>
    </xf>
    <xf numFmtId="0" fontId="9" fillId="27" borderId="52" xfId="50" applyFont="1" applyFill="1" applyBorder="1" applyAlignment="1">
      <alignment horizontal="center" vertical="center"/>
    </xf>
    <xf numFmtId="0" fontId="5" fillId="24" borderId="101" xfId="0" applyNumberFormat="1" applyFont="1" applyFill="1" applyBorder="1" applyAlignment="1">
      <alignment horizontal="center" vertical="center" shrinkToFit="1"/>
    </xf>
    <xf numFmtId="0" fontId="5" fillId="24" borderId="101" xfId="0" applyFont="1" applyFill="1" applyBorder="1" applyAlignment="1">
      <alignment horizontal="right" vertical="center" shrinkToFit="1"/>
    </xf>
    <xf numFmtId="0" fontId="5" fillId="24" borderId="111" xfId="0" applyFont="1" applyFill="1" applyBorder="1" applyAlignment="1">
      <alignment horizontal="right" vertical="center" shrinkToFit="1"/>
    </xf>
    <xf numFmtId="0" fontId="5" fillId="24" borderId="109" xfId="0" applyFont="1" applyFill="1" applyBorder="1" applyAlignment="1">
      <alignment horizontal="right" vertical="center" shrinkToFit="1"/>
    </xf>
    <xf numFmtId="0" fontId="5" fillId="24" borderId="110" xfId="0" applyFont="1" applyFill="1" applyBorder="1" applyAlignment="1">
      <alignment horizontal="right" vertical="center" shrinkToFit="1"/>
    </xf>
    <xf numFmtId="0" fontId="5" fillId="24" borderId="115" xfId="0" applyFont="1" applyFill="1" applyBorder="1" applyAlignment="1">
      <alignment horizontal="right" vertical="center" shrinkToFit="1"/>
    </xf>
    <xf numFmtId="0" fontId="5" fillId="24" borderId="113" xfId="0" applyFont="1" applyFill="1" applyBorder="1" applyAlignment="1">
      <alignment horizontal="right" vertical="center" shrinkToFit="1"/>
    </xf>
    <xf numFmtId="0" fontId="5" fillId="24" borderId="114" xfId="0" applyFont="1" applyFill="1" applyBorder="1" applyAlignment="1">
      <alignment horizontal="right" vertical="center" shrinkToFit="1"/>
    </xf>
    <xf numFmtId="0" fontId="5" fillId="24" borderId="122" xfId="0" applyFont="1" applyFill="1" applyBorder="1" applyAlignment="1">
      <alignment horizontal="right" vertical="center" shrinkToFit="1"/>
    </xf>
    <xf numFmtId="0" fontId="5" fillId="24" borderId="120" xfId="0" applyFont="1" applyFill="1" applyBorder="1" applyAlignment="1">
      <alignment horizontal="right" vertical="center" shrinkToFit="1"/>
    </xf>
    <xf numFmtId="0" fontId="5" fillId="24" borderId="121" xfId="0" applyFont="1" applyFill="1" applyBorder="1" applyAlignment="1">
      <alignment horizontal="right" vertical="center" shrinkToFit="1"/>
    </xf>
    <xf numFmtId="0" fontId="5" fillId="24" borderId="85" xfId="0" applyFont="1" applyFill="1" applyBorder="1" applyAlignment="1">
      <alignment horizontal="right" vertical="center" shrinkToFit="1"/>
    </xf>
    <xf numFmtId="0" fontId="5" fillId="24" borderId="86" xfId="0" applyFont="1" applyFill="1" applyBorder="1" applyAlignment="1">
      <alignment horizontal="right" vertical="center" shrinkToFit="1"/>
    </xf>
    <xf numFmtId="0" fontId="5" fillId="24" borderId="87" xfId="0" applyFont="1" applyFill="1" applyBorder="1" applyAlignment="1">
      <alignment horizontal="right" vertical="center" shrinkToFit="1"/>
    </xf>
    <xf numFmtId="0" fontId="5" fillId="24" borderId="88" xfId="0" applyFont="1" applyFill="1" applyBorder="1" applyAlignment="1">
      <alignment horizontal="right" vertical="center" shrinkToFit="1"/>
    </xf>
    <xf numFmtId="0" fontId="5" fillId="24" borderId="75" xfId="0" applyFont="1" applyFill="1" applyBorder="1" applyAlignment="1">
      <alignment horizontal="right" vertical="center" shrinkToFit="1"/>
    </xf>
    <xf numFmtId="0" fontId="5" fillId="24" borderId="81" xfId="0" applyFont="1" applyFill="1" applyBorder="1" applyAlignment="1">
      <alignment horizontal="right" vertical="center" shrinkToFit="1"/>
    </xf>
    <xf numFmtId="0" fontId="5" fillId="24" borderId="89" xfId="0" applyFont="1" applyFill="1" applyBorder="1" applyAlignment="1">
      <alignment horizontal="right" vertical="center" shrinkToFit="1"/>
    </xf>
    <xf numFmtId="0" fontId="5" fillId="24" borderId="83" xfId="0" applyFont="1" applyFill="1" applyBorder="1" applyAlignment="1">
      <alignment horizontal="right" vertical="center" shrinkToFit="1"/>
    </xf>
    <xf numFmtId="0" fontId="5" fillId="24" borderId="84" xfId="0" applyFont="1" applyFill="1" applyBorder="1" applyAlignment="1">
      <alignment horizontal="right" vertical="center" shrinkToFit="1"/>
    </xf>
    <xf numFmtId="178" fontId="4" fillId="24" borderId="38" xfId="0" applyNumberFormat="1" applyFont="1" applyFill="1" applyBorder="1" applyAlignment="1">
      <alignment horizontal="center" vertical="center" shrinkToFit="1"/>
    </xf>
    <xf numFmtId="178" fontId="4" fillId="24" borderId="19" xfId="0" applyNumberFormat="1" applyFont="1" applyFill="1" applyBorder="1" applyAlignment="1">
      <alignment horizontal="center" vertical="center" shrinkToFit="1"/>
    </xf>
    <xf numFmtId="178" fontId="4" fillId="24" borderId="67" xfId="0" applyNumberFormat="1" applyFont="1" applyFill="1" applyBorder="1" applyAlignment="1">
      <alignment horizontal="center" vertical="center" shrinkToFit="1"/>
    </xf>
    <xf numFmtId="0" fontId="5" fillId="24" borderId="25" xfId="0" applyFont="1" applyFill="1" applyBorder="1" applyAlignment="1">
      <alignment horizontal="center" vertical="center"/>
    </xf>
    <xf numFmtId="0" fontId="5" fillId="24" borderId="0" xfId="0" applyFont="1" applyFill="1" applyBorder="1" applyAlignment="1">
      <alignment horizontal="center" vertical="center"/>
    </xf>
    <xf numFmtId="0" fontId="5" fillId="24" borderId="26" xfId="0" applyFont="1" applyFill="1" applyBorder="1" applyAlignment="1">
      <alignment horizontal="center" vertical="center"/>
    </xf>
    <xf numFmtId="0" fontId="5" fillId="24" borderId="71" xfId="0" applyFont="1" applyFill="1" applyBorder="1" applyAlignment="1">
      <alignment horizontal="right" vertical="center" shrinkToFit="1"/>
    </xf>
    <xf numFmtId="0" fontId="5" fillId="24" borderId="72" xfId="0" applyFont="1" applyFill="1" applyBorder="1" applyAlignment="1">
      <alignment horizontal="right" vertical="center" shrinkToFit="1"/>
    </xf>
    <xf numFmtId="0" fontId="5" fillId="24" borderId="80" xfId="0" applyFont="1" applyFill="1" applyBorder="1" applyAlignment="1">
      <alignment horizontal="right" vertical="center" shrinkToFit="1"/>
    </xf>
    <xf numFmtId="0" fontId="5" fillId="24" borderId="74" xfId="0" applyFont="1" applyFill="1" applyBorder="1" applyAlignment="1">
      <alignment horizontal="right" vertical="center" shrinkToFit="1"/>
    </xf>
    <xf numFmtId="0" fontId="5" fillId="24" borderId="73" xfId="0" applyFont="1" applyFill="1" applyBorder="1" applyAlignment="1">
      <alignment horizontal="right" vertical="center" shrinkToFit="1"/>
    </xf>
    <xf numFmtId="0" fontId="5" fillId="24" borderId="76" xfId="0" applyFont="1" applyFill="1" applyBorder="1" applyAlignment="1">
      <alignment horizontal="right" vertical="center" shrinkToFit="1"/>
    </xf>
    <xf numFmtId="0" fontId="5" fillId="24" borderId="77" xfId="0" applyFont="1" applyFill="1" applyBorder="1" applyAlignment="1">
      <alignment horizontal="right" vertical="center" shrinkToFit="1"/>
    </xf>
    <xf numFmtId="0" fontId="5" fillId="24" borderId="78" xfId="0" applyFont="1" applyFill="1" applyBorder="1" applyAlignment="1">
      <alignment horizontal="right" vertical="center" shrinkToFit="1"/>
    </xf>
    <xf numFmtId="0" fontId="5" fillId="24" borderId="79" xfId="0" applyFont="1" applyFill="1" applyBorder="1" applyAlignment="1">
      <alignment horizontal="right" vertical="center" shrinkToFit="1"/>
    </xf>
    <xf numFmtId="0" fontId="5" fillId="24" borderId="19" xfId="0" applyNumberFormat="1" applyFont="1" applyFill="1" applyBorder="1" applyAlignment="1">
      <alignment horizontal="center" vertical="center" shrinkToFit="1"/>
    </xf>
    <xf numFmtId="38" fontId="4" fillId="28" borderId="30" xfId="33" applyFont="1" applyFill="1" applyBorder="1" applyAlignment="1">
      <alignment horizontal="center" vertical="center" shrinkToFit="1"/>
    </xf>
    <xf numFmtId="38" fontId="4" fillId="28" borderId="13" xfId="33" applyFont="1" applyFill="1" applyBorder="1" applyAlignment="1">
      <alignment horizontal="center" vertical="center" shrinkToFit="1"/>
    </xf>
    <xf numFmtId="38" fontId="4" fillId="28" borderId="37" xfId="33" applyFont="1" applyFill="1" applyBorder="1" applyAlignment="1">
      <alignment horizontal="center" vertical="center" shrinkToFit="1"/>
    </xf>
    <xf numFmtId="38" fontId="4" fillId="28" borderId="25" xfId="33" applyFont="1" applyFill="1" applyBorder="1" applyAlignment="1">
      <alignment horizontal="center" vertical="center" shrinkToFit="1"/>
    </xf>
    <xf numFmtId="38" fontId="4" fillId="28" borderId="0" xfId="33" applyFont="1" applyFill="1" applyBorder="1" applyAlignment="1">
      <alignment horizontal="center" vertical="center" shrinkToFit="1"/>
    </xf>
    <xf numFmtId="38" fontId="4" fillId="28" borderId="26" xfId="33" applyFont="1" applyFill="1" applyBorder="1" applyAlignment="1">
      <alignment horizontal="center" vertical="center" shrinkToFit="1"/>
    </xf>
    <xf numFmtId="0" fontId="5" fillId="24" borderId="24" xfId="0" applyNumberFormat="1" applyFont="1" applyFill="1" applyBorder="1" applyAlignment="1">
      <alignment horizontal="center" vertical="center" shrinkToFit="1"/>
    </xf>
    <xf numFmtId="0" fontId="41" fillId="26" borderId="0" xfId="50" applyFont="1" applyFill="1" applyBorder="1" applyAlignment="1">
      <alignment horizontal="left" vertical="center" shrinkToFit="1"/>
    </xf>
    <xf numFmtId="0" fontId="5" fillId="24" borderId="35" xfId="0" applyFont="1" applyFill="1" applyBorder="1" applyAlignment="1">
      <alignment horizontal="center" vertical="center" shrinkToFit="1"/>
    </xf>
    <xf numFmtId="0" fontId="5" fillId="24" borderId="19" xfId="0" applyFont="1" applyFill="1" applyBorder="1" applyAlignment="1">
      <alignment horizontal="center" vertical="center" shrinkToFit="1"/>
    </xf>
    <xf numFmtId="0" fontId="5" fillId="24" borderId="67" xfId="0" applyFont="1" applyFill="1" applyBorder="1" applyAlignment="1">
      <alignment horizontal="center" vertical="center" shrinkToFit="1"/>
    </xf>
    <xf numFmtId="0" fontId="5" fillId="24" borderId="99" xfId="0" applyFont="1" applyFill="1" applyBorder="1" applyAlignment="1">
      <alignment horizontal="right" vertical="center" shrinkToFit="1"/>
    </xf>
    <xf numFmtId="0" fontId="5" fillId="24" borderId="33" xfId="0" applyFont="1" applyFill="1" applyBorder="1" applyAlignment="1">
      <alignment horizontal="center" vertical="center" shrinkToFit="1"/>
    </xf>
    <xf numFmtId="0" fontId="5" fillId="24" borderId="10" xfId="0" applyFont="1" applyFill="1" applyBorder="1" applyAlignment="1">
      <alignment horizontal="center" vertical="center" shrinkToFit="1"/>
    </xf>
    <xf numFmtId="0" fontId="5" fillId="24" borderId="43" xfId="0" applyFont="1" applyFill="1" applyBorder="1" applyAlignment="1">
      <alignment horizontal="center" vertical="center" shrinkToFit="1"/>
    </xf>
    <xf numFmtId="0" fontId="5" fillId="24" borderId="82" xfId="0" applyFont="1" applyFill="1" applyBorder="1" applyAlignment="1">
      <alignment horizontal="right" vertical="center" shrinkToFit="1"/>
    </xf>
    <xf numFmtId="0" fontId="5" fillId="24" borderId="34" xfId="0" applyFont="1" applyFill="1" applyBorder="1" applyAlignment="1">
      <alignment horizontal="center" vertical="center" shrinkToFit="1"/>
    </xf>
    <xf numFmtId="38" fontId="34" fillId="28" borderId="30" xfId="33" applyFont="1" applyFill="1" applyBorder="1" applyAlignment="1">
      <alignment horizontal="center" vertical="center" shrinkToFit="1"/>
    </xf>
    <xf numFmtId="38" fontId="34" fillId="28" borderId="13" xfId="33" applyFont="1" applyFill="1" applyBorder="1" applyAlignment="1">
      <alignment horizontal="center" vertical="center" shrinkToFit="1"/>
    </xf>
    <xf numFmtId="38" fontId="34" fillId="28" borderId="37" xfId="33" applyFont="1" applyFill="1" applyBorder="1" applyAlignment="1">
      <alignment horizontal="center" vertical="center" shrinkToFit="1"/>
    </xf>
    <xf numFmtId="38" fontId="34" fillId="28" borderId="25" xfId="33" applyFont="1" applyFill="1" applyBorder="1" applyAlignment="1">
      <alignment horizontal="center" vertical="center" shrinkToFit="1"/>
    </xf>
    <xf numFmtId="38" fontId="34" fillId="28" borderId="0" xfId="33" applyFont="1" applyFill="1" applyBorder="1" applyAlignment="1">
      <alignment horizontal="center" vertical="center" shrinkToFit="1"/>
    </xf>
    <xf numFmtId="38" fontId="34" fillId="28" borderId="26" xfId="33" applyFont="1" applyFill="1" applyBorder="1" applyAlignment="1">
      <alignment horizontal="center" vertical="center" shrinkToFit="1"/>
    </xf>
    <xf numFmtId="0" fontId="47" fillId="26" borderId="38" xfId="50" applyFont="1" applyFill="1" applyBorder="1" applyAlignment="1">
      <alignment horizontal="left" vertical="center" shrinkToFit="1"/>
    </xf>
    <xf numFmtId="0" fontId="47" fillId="26" borderId="67" xfId="50" applyFont="1" applyFill="1" applyBorder="1" applyAlignment="1">
      <alignment horizontal="left" vertical="center" shrinkToFit="1"/>
    </xf>
    <xf numFmtId="0" fontId="47" fillId="26" borderId="32" xfId="50" applyFont="1" applyFill="1" applyBorder="1" applyAlignment="1">
      <alignment horizontal="left" vertical="center" shrinkToFit="1"/>
    </xf>
    <xf numFmtId="0" fontId="47" fillId="26" borderId="34" xfId="50" applyFont="1" applyFill="1" applyBorder="1" applyAlignment="1">
      <alignment horizontal="left" vertical="center" shrinkToFit="1"/>
    </xf>
    <xf numFmtId="0" fontId="5" fillId="24" borderId="38" xfId="0" applyFont="1" applyFill="1" applyBorder="1" applyAlignment="1">
      <alignment horizontal="center" vertical="center" shrinkToFit="1"/>
    </xf>
    <xf numFmtId="0" fontId="5" fillId="24" borderId="66" xfId="0" applyFont="1" applyFill="1" applyBorder="1" applyAlignment="1">
      <alignment horizontal="center" vertical="center" shrinkToFit="1"/>
    </xf>
    <xf numFmtId="0" fontId="5" fillId="24" borderId="32" xfId="0" applyFont="1" applyFill="1" applyBorder="1" applyAlignment="1">
      <alignment horizontal="center" vertical="center" shrinkToFit="1"/>
    </xf>
    <xf numFmtId="178" fontId="39" fillId="26" borderId="90" xfId="50" applyNumberFormat="1" applyFont="1" applyFill="1" applyBorder="1" applyAlignment="1">
      <alignment horizontal="center" vertical="center" shrinkToFit="1"/>
    </xf>
    <xf numFmtId="178" fontId="39" fillId="26" borderId="91" xfId="50" applyNumberFormat="1" applyFont="1" applyFill="1" applyBorder="1" applyAlignment="1">
      <alignment horizontal="center" vertical="center" shrinkToFit="1"/>
    </xf>
    <xf numFmtId="178" fontId="39" fillId="26" borderId="92" xfId="50" applyNumberFormat="1" applyFont="1" applyFill="1" applyBorder="1" applyAlignment="1">
      <alignment horizontal="center" vertical="center" shrinkToFit="1"/>
    </xf>
    <xf numFmtId="178" fontId="39" fillId="26" borderId="93" xfId="50" applyNumberFormat="1" applyFont="1" applyFill="1" applyBorder="1" applyAlignment="1">
      <alignment horizontal="center" vertical="center" shrinkToFit="1"/>
    </xf>
    <xf numFmtId="178" fontId="39" fillId="26" borderId="69" xfId="50" applyNumberFormat="1" applyFont="1" applyFill="1" applyBorder="1" applyAlignment="1">
      <alignment horizontal="center" vertical="center" shrinkToFit="1"/>
    </xf>
    <xf numFmtId="178" fontId="39" fillId="26" borderId="70" xfId="50" applyNumberFormat="1" applyFont="1" applyFill="1" applyBorder="1" applyAlignment="1">
      <alignment horizontal="center" vertical="center" shrinkToFit="1"/>
    </xf>
    <xf numFmtId="178" fontId="39" fillId="26" borderId="94" xfId="50" applyNumberFormat="1" applyFont="1" applyFill="1" applyBorder="1" applyAlignment="1">
      <alignment horizontal="center" vertical="center" shrinkToFit="1"/>
    </xf>
    <xf numFmtId="178" fontId="39" fillId="26" borderId="100" xfId="50" applyNumberFormat="1" applyFont="1" applyFill="1" applyBorder="1" applyAlignment="1">
      <alignment horizontal="center" vertical="center" shrinkToFit="1"/>
    </xf>
    <xf numFmtId="178" fontId="39" fillId="26" borderId="39" xfId="50" applyNumberFormat="1" applyFont="1" applyFill="1" applyBorder="1" applyAlignment="1">
      <alignment horizontal="center" vertical="center" shrinkToFit="1"/>
    </xf>
    <xf numFmtId="178" fontId="39" fillId="26" borderId="96" xfId="50" applyNumberFormat="1" applyFont="1" applyFill="1" applyBorder="1" applyAlignment="1">
      <alignment horizontal="center" vertical="center" shrinkToFit="1"/>
    </xf>
    <xf numFmtId="178" fontId="39" fillId="26" borderId="0" xfId="50" applyNumberFormat="1" applyFont="1" applyFill="1" applyBorder="1" applyAlignment="1">
      <alignment horizontal="center" vertical="center" shrinkToFit="1"/>
    </xf>
    <xf numFmtId="178" fontId="39" fillId="26" borderId="101" xfId="50" applyNumberFormat="1" applyFont="1" applyFill="1" applyBorder="1" applyAlignment="1">
      <alignment horizontal="center" vertical="center" shrinkToFit="1"/>
    </xf>
    <xf numFmtId="178" fontId="39" fillId="26" borderId="61" xfId="50" applyNumberFormat="1" applyFont="1" applyFill="1" applyBorder="1" applyAlignment="1">
      <alignment horizontal="center" vertical="center" shrinkToFit="1"/>
    </xf>
    <xf numFmtId="178" fontId="39" fillId="26" borderId="62" xfId="50" applyNumberFormat="1" applyFont="1" applyFill="1" applyBorder="1" applyAlignment="1">
      <alignment horizontal="center" vertical="center" shrinkToFit="1"/>
    </xf>
    <xf numFmtId="178" fontId="39" fillId="26" borderId="95" xfId="50" applyNumberFormat="1" applyFont="1" applyFill="1" applyBorder="1" applyAlignment="1">
      <alignment horizontal="center" vertical="center" shrinkToFit="1"/>
    </xf>
    <xf numFmtId="0" fontId="5" fillId="24" borderId="39" xfId="0" applyFont="1" applyFill="1" applyBorder="1" applyAlignment="1">
      <alignment horizontal="center" vertical="center" shrinkToFit="1"/>
    </xf>
    <xf numFmtId="0" fontId="5" fillId="24" borderId="40" xfId="0" applyFont="1" applyFill="1" applyBorder="1" applyAlignment="1">
      <alignment horizontal="center" vertical="center" shrinkToFit="1"/>
    </xf>
    <xf numFmtId="0" fontId="5" fillId="24" borderId="41" xfId="0" applyFont="1" applyFill="1" applyBorder="1" applyAlignment="1">
      <alignment horizontal="center" vertical="center" shrinkToFit="1"/>
    </xf>
    <xf numFmtId="0" fontId="39" fillId="26" borderId="0" xfId="50" applyFont="1" applyFill="1" applyAlignment="1">
      <alignment horizontal="center" vertical="center"/>
    </xf>
    <xf numFmtId="0" fontId="46" fillId="26" borderId="0" xfId="50" applyFont="1" applyFill="1" applyBorder="1" applyAlignment="1">
      <alignment horizontal="center" vertical="center" shrinkToFit="1"/>
    </xf>
    <xf numFmtId="0" fontId="47" fillId="26" borderId="38" xfId="47" applyFont="1" applyFill="1" applyBorder="1" applyAlignment="1">
      <alignment horizontal="left" vertical="center" shrinkToFit="1"/>
    </xf>
    <xf numFmtId="0" fontId="47" fillId="26" borderId="67" xfId="47" applyFont="1" applyFill="1" applyBorder="1" applyAlignment="1">
      <alignment horizontal="left" vertical="center" shrinkToFit="1"/>
    </xf>
    <xf numFmtId="0" fontId="47" fillId="26" borderId="32" xfId="47" applyFont="1" applyFill="1" applyBorder="1" applyAlignment="1">
      <alignment horizontal="left" vertical="center" shrinkToFit="1"/>
    </xf>
    <xf numFmtId="0" fontId="47" fillId="26" borderId="34" xfId="47" applyFont="1" applyFill="1" applyBorder="1" applyAlignment="1">
      <alignment horizontal="left" vertical="center" shrinkToFit="1"/>
    </xf>
    <xf numFmtId="38" fontId="9" fillId="27" borderId="42" xfId="50" applyNumberFormat="1" applyFont="1" applyFill="1" applyBorder="1" applyAlignment="1">
      <alignment horizontal="center" vertical="center"/>
    </xf>
    <xf numFmtId="38" fontId="9" fillId="27" borderId="103" xfId="50" applyNumberFormat="1" applyFont="1" applyFill="1" applyBorder="1" applyAlignment="1">
      <alignment horizontal="center" vertical="center"/>
    </xf>
    <xf numFmtId="0" fontId="37" fillId="26" borderId="38" xfId="50" applyFont="1" applyFill="1" applyBorder="1" applyAlignment="1">
      <alignment horizontal="left" vertical="center" shrinkToFit="1"/>
    </xf>
    <xf numFmtId="0" fontId="37" fillId="26" borderId="19" xfId="50" applyFont="1" applyFill="1" applyBorder="1" applyAlignment="1">
      <alignment horizontal="left" vertical="center" shrinkToFit="1"/>
    </xf>
    <xf numFmtId="0" fontId="37" fillId="26" borderId="32" xfId="50" applyFont="1" applyFill="1" applyBorder="1" applyAlignment="1">
      <alignment horizontal="left" vertical="center" shrinkToFit="1"/>
    </xf>
    <xf numFmtId="0" fontId="37" fillId="26" borderId="10" xfId="50" applyFont="1" applyFill="1" applyBorder="1" applyAlignment="1">
      <alignment horizontal="left" vertical="center" shrinkToFit="1"/>
    </xf>
    <xf numFmtId="38" fontId="4" fillId="24" borderId="38" xfId="33" applyFont="1" applyFill="1" applyBorder="1" applyAlignment="1">
      <alignment horizontal="center" vertical="center" shrinkToFit="1"/>
    </xf>
    <xf numFmtId="38" fontId="4" fillId="24" borderId="19" xfId="33" applyFont="1" applyFill="1" applyBorder="1" applyAlignment="1">
      <alignment horizontal="center" vertical="center" shrinkToFit="1"/>
    </xf>
    <xf numFmtId="38" fontId="4" fillId="24" borderId="67" xfId="33" applyFont="1" applyFill="1" applyBorder="1" applyAlignment="1">
      <alignment horizontal="center" vertical="center" shrinkToFit="1"/>
    </xf>
    <xf numFmtId="38" fontId="4" fillId="24" borderId="25" xfId="33" applyFont="1" applyFill="1" applyBorder="1" applyAlignment="1">
      <alignment horizontal="center" vertical="center" shrinkToFit="1"/>
    </xf>
    <xf numFmtId="38" fontId="4" fillId="24" borderId="0" xfId="33" applyFont="1" applyFill="1" applyBorder="1" applyAlignment="1">
      <alignment horizontal="center" vertical="center" shrinkToFit="1"/>
    </xf>
    <xf numFmtId="38" fontId="4" fillId="24" borderId="26" xfId="33" applyFont="1" applyFill="1" applyBorder="1" applyAlignment="1">
      <alignment horizontal="center" vertical="center" shrinkToFit="1"/>
    </xf>
    <xf numFmtId="0" fontId="37" fillId="26" borderId="67" xfId="50" applyFont="1" applyFill="1" applyBorder="1" applyAlignment="1">
      <alignment horizontal="left" vertical="center" shrinkToFit="1"/>
    </xf>
    <xf numFmtId="0" fontId="37" fillId="26" borderId="34" xfId="50" applyFont="1" applyFill="1" applyBorder="1" applyAlignment="1">
      <alignment horizontal="left" vertical="center" shrinkToFit="1"/>
    </xf>
    <xf numFmtId="178" fontId="39" fillId="26" borderId="13" xfId="50" applyNumberFormat="1" applyFont="1" applyFill="1" applyBorder="1" applyAlignment="1">
      <alignment horizontal="center" vertical="center" shrinkToFit="1"/>
    </xf>
    <xf numFmtId="0" fontId="5" fillId="24" borderId="112" xfId="0" applyFont="1" applyFill="1" applyBorder="1" applyAlignment="1">
      <alignment horizontal="right" vertical="center" shrinkToFit="1"/>
    </xf>
    <xf numFmtId="0" fontId="5" fillId="24" borderId="116" xfId="0" applyFont="1" applyFill="1" applyBorder="1" applyAlignment="1">
      <alignment horizontal="right" vertical="center" shrinkToFit="1"/>
    </xf>
    <xf numFmtId="0" fontId="5" fillId="24" borderId="118" xfId="0" applyFont="1" applyFill="1" applyBorder="1" applyAlignment="1">
      <alignment horizontal="right" vertical="center" shrinkToFit="1"/>
    </xf>
    <xf numFmtId="0" fontId="5" fillId="24" borderId="117" xfId="0" applyFont="1" applyFill="1" applyBorder="1" applyAlignment="1">
      <alignment horizontal="right" vertical="center" shrinkToFit="1"/>
    </xf>
    <xf numFmtId="0" fontId="5" fillId="24" borderId="119" xfId="0" applyFont="1" applyFill="1" applyBorder="1" applyAlignment="1">
      <alignment horizontal="right" vertical="center" shrinkToFit="1"/>
    </xf>
    <xf numFmtId="0" fontId="43" fillId="26" borderId="0" xfId="50" applyFont="1" applyFill="1" applyAlignment="1">
      <alignment vertical="center"/>
    </xf>
    <xf numFmtId="0" fontId="51" fillId="26" borderId="0" xfId="0" applyFont="1" applyFill="1" applyAlignment="1">
      <alignment horizontal="left" vertical="center"/>
    </xf>
    <xf numFmtId="0" fontId="41" fillId="26" borderId="0" xfId="50" applyFont="1" applyFill="1" applyBorder="1" applyAlignment="1">
      <alignment vertical="center" shrinkToFit="1"/>
    </xf>
    <xf numFmtId="0" fontId="41" fillId="26" borderId="59" xfId="50" applyFont="1" applyFill="1" applyBorder="1" applyAlignment="1">
      <alignment vertical="center" shrinkToFit="1"/>
    </xf>
    <xf numFmtId="0" fontId="41" fillId="26" borderId="59" xfId="50" applyFont="1" applyFill="1" applyBorder="1" applyAlignment="1">
      <alignment horizontal="left" vertical="center" shrinkToFit="1"/>
    </xf>
    <xf numFmtId="38" fontId="7" fillId="29" borderId="42" xfId="0" applyNumberFormat="1" applyFont="1" applyFill="1" applyBorder="1" applyAlignment="1">
      <alignment horizontal="center" vertical="center" shrinkToFit="1"/>
    </xf>
    <xf numFmtId="38" fontId="7" fillId="29" borderId="53" xfId="0" applyNumberFormat="1" applyFont="1" applyFill="1" applyBorder="1" applyAlignment="1">
      <alignment horizontal="center" vertical="center" shrinkToFit="1"/>
    </xf>
    <xf numFmtId="38" fontId="7" fillId="29" borderId="52" xfId="0" applyNumberFormat="1" applyFont="1" applyFill="1" applyBorder="1" applyAlignment="1">
      <alignment horizontal="center" vertical="center" shrinkToFit="1"/>
    </xf>
    <xf numFmtId="0" fontId="9" fillId="26" borderId="0" xfId="0" applyFont="1" applyFill="1" applyBorder="1" applyAlignment="1">
      <alignment horizontal="center" shrinkToFit="1"/>
    </xf>
    <xf numFmtId="38" fontId="7" fillId="29" borderId="103" xfId="0" applyNumberFormat="1" applyFont="1" applyFill="1" applyBorder="1" applyAlignment="1">
      <alignment horizontal="center" vertical="center" shrinkToFit="1"/>
    </xf>
    <xf numFmtId="38" fontId="7" fillId="29" borderId="104" xfId="0" applyNumberFormat="1" applyFont="1" applyFill="1" applyBorder="1" applyAlignment="1">
      <alignment horizontal="center" vertical="center" shrinkToFit="1"/>
    </xf>
    <xf numFmtId="38" fontId="7" fillId="29" borderId="102" xfId="0" applyNumberFormat="1" applyFont="1" applyFill="1" applyBorder="1" applyAlignment="1">
      <alignment horizontal="center" vertical="center" shrinkToFit="1"/>
    </xf>
    <xf numFmtId="38" fontId="56" fillId="30" borderId="52" xfId="0" applyNumberFormat="1" applyFont="1" applyFill="1" applyBorder="1" applyAlignment="1">
      <alignment horizontal="center" vertical="center" shrinkToFit="1"/>
    </xf>
    <xf numFmtId="38" fontId="56" fillId="30" borderId="42" xfId="0" applyNumberFormat="1" applyFont="1" applyFill="1" applyBorder="1" applyAlignment="1">
      <alignment horizontal="center" vertical="center" shrinkToFit="1"/>
    </xf>
    <xf numFmtId="38" fontId="56" fillId="30" borderId="53" xfId="0" applyNumberFormat="1" applyFont="1" applyFill="1" applyBorder="1" applyAlignment="1">
      <alignment horizontal="center" vertical="center" shrinkToFit="1"/>
    </xf>
    <xf numFmtId="0" fontId="57" fillId="26" borderId="0" xfId="0" applyNumberFormat="1" applyFont="1" applyFill="1" applyBorder="1" applyAlignment="1">
      <alignment horizontal="center" vertical="center" shrinkToFit="1"/>
    </xf>
    <xf numFmtId="38" fontId="56" fillId="30" borderId="52" xfId="0" applyNumberFormat="1" applyFont="1" applyFill="1" applyBorder="1" applyAlignment="1">
      <alignment horizontal="center" vertical="center" shrinkToFit="1"/>
    </xf>
    <xf numFmtId="38" fontId="56" fillId="26" borderId="0" xfId="0" applyNumberFormat="1" applyFont="1" applyFill="1" applyBorder="1" applyAlignment="1">
      <alignment horizontal="center" vertical="center" shrinkToFit="1"/>
    </xf>
    <xf numFmtId="0" fontId="56" fillId="26" borderId="0" xfId="0" applyNumberFormat="1" applyFont="1" applyFill="1" applyBorder="1" applyAlignment="1">
      <alignment horizontal="center" vertical="center" shrinkToFit="1"/>
    </xf>
    <xf numFmtId="0" fontId="57" fillId="26" borderId="0" xfId="0" applyFont="1" applyFill="1" applyBorder="1" applyAlignment="1">
      <alignment horizontal="center" shrinkToFit="1"/>
    </xf>
    <xf numFmtId="38" fontId="56" fillId="30" borderId="102" xfId="0" applyNumberFormat="1" applyFont="1" applyFill="1" applyBorder="1" applyAlignment="1">
      <alignment horizontal="center" vertical="center" shrinkToFit="1"/>
    </xf>
    <xf numFmtId="38" fontId="56" fillId="30" borderId="103" xfId="0" applyNumberFormat="1" applyFont="1" applyFill="1" applyBorder="1" applyAlignment="1">
      <alignment horizontal="center" vertical="center" shrinkToFit="1"/>
    </xf>
    <xf numFmtId="38" fontId="56" fillId="30" borderId="104" xfId="0" applyNumberFormat="1" applyFont="1" applyFill="1" applyBorder="1" applyAlignment="1">
      <alignment horizontal="center" vertical="center" shrinkToFit="1"/>
    </xf>
    <xf numFmtId="38" fontId="56" fillId="30" borderId="102" xfId="0" applyNumberFormat="1" applyFont="1" applyFill="1" applyBorder="1" applyAlignment="1">
      <alignment horizontal="center" vertical="center" shrinkToFit="1"/>
    </xf>
    <xf numFmtId="0" fontId="56" fillId="29" borderId="52" xfId="0" applyNumberFormat="1" applyFont="1" applyFill="1" applyBorder="1" applyAlignment="1">
      <alignment horizontal="center" vertical="center" shrinkToFit="1"/>
    </xf>
    <xf numFmtId="38" fontId="56" fillId="29" borderId="42" xfId="0" applyNumberFormat="1" applyFont="1" applyFill="1" applyBorder="1" applyAlignment="1">
      <alignment horizontal="center" vertical="center" shrinkToFit="1"/>
    </xf>
    <xf numFmtId="38" fontId="56" fillId="29" borderId="53" xfId="0" applyNumberFormat="1" applyFont="1" applyFill="1" applyBorder="1" applyAlignment="1">
      <alignment horizontal="center" vertical="center" shrinkToFit="1"/>
    </xf>
    <xf numFmtId="38" fontId="56" fillId="29" borderId="52" xfId="0" applyNumberFormat="1" applyFont="1" applyFill="1" applyBorder="1" applyAlignment="1">
      <alignment horizontal="center" vertical="center" shrinkToFit="1"/>
    </xf>
    <xf numFmtId="0" fontId="56" fillId="29" borderId="102" xfId="0" applyNumberFormat="1" applyFont="1" applyFill="1" applyBorder="1" applyAlignment="1">
      <alignment horizontal="center" vertical="center" shrinkToFit="1"/>
    </xf>
    <xf numFmtId="38" fontId="56" fillId="29" borderId="103" xfId="0" applyNumberFormat="1" applyFont="1" applyFill="1" applyBorder="1" applyAlignment="1">
      <alignment horizontal="center" vertical="center" shrinkToFit="1"/>
    </xf>
    <xf numFmtId="38" fontId="56" fillId="29" borderId="104" xfId="0" applyNumberFormat="1" applyFont="1" applyFill="1" applyBorder="1" applyAlignment="1">
      <alignment horizontal="center" vertical="center" shrinkToFit="1"/>
    </xf>
    <xf numFmtId="38" fontId="56" fillId="29" borderId="102" xfId="0" applyNumberFormat="1" applyFont="1" applyFill="1" applyBorder="1" applyAlignment="1">
      <alignment horizontal="center" vertical="center" shrinkToFit="1"/>
    </xf>
    <xf numFmtId="0" fontId="10" fillId="27" borderId="123" xfId="50" applyFont="1" applyFill="1" applyBorder="1" applyAlignment="1">
      <alignment vertical="center" shrinkToFit="1"/>
    </xf>
    <xf numFmtId="0" fontId="10" fillId="27" borderId="124" xfId="50" applyFont="1" applyFill="1" applyBorder="1" applyAlignment="1">
      <alignment vertical="center" shrinkToFit="1"/>
    </xf>
    <xf numFmtId="0" fontId="10" fillId="27" borderId="125" xfId="50" applyFont="1" applyFill="1" applyBorder="1" applyAlignment="1">
      <alignment vertical="center" shrinkToFit="1"/>
    </xf>
    <xf numFmtId="0" fontId="9" fillId="26" borderId="18" xfId="50" applyFont="1" applyFill="1" applyBorder="1" applyAlignment="1">
      <alignment vertical="center" shrinkToFit="1"/>
    </xf>
    <xf numFmtId="0" fontId="9" fillId="26" borderId="101" xfId="50" applyFont="1" applyFill="1" applyBorder="1" applyAlignment="1">
      <alignment vertical="center"/>
    </xf>
    <xf numFmtId="0" fontId="9" fillId="26" borderId="132" xfId="50" applyFont="1" applyFill="1" applyBorder="1" applyAlignment="1">
      <alignment vertical="center" shrinkToFit="1"/>
    </xf>
    <xf numFmtId="0" fontId="9" fillId="26" borderId="127" xfId="50" applyFont="1" applyFill="1" applyBorder="1" applyAlignment="1">
      <alignment vertical="center"/>
    </xf>
    <xf numFmtId="0" fontId="9" fillId="26" borderId="133" xfId="50" applyFont="1" applyFill="1" applyBorder="1" applyAlignment="1">
      <alignment vertical="center"/>
    </xf>
  </cellXfs>
  <cellStyles count="55">
    <cellStyle name="20% - アクセント 1" xfId="1" builtinId="30" customBuiltin="1"/>
    <cellStyle name="20% - アクセント 2" xfId="2" builtinId="34" customBuiltin="1"/>
    <cellStyle name="20% - アクセント 3" xfId="3" builtinId="38" customBuiltin="1"/>
    <cellStyle name="20% - アクセント 4" xfId="4" builtinId="42" customBuiltin="1"/>
    <cellStyle name="20% - アクセント 5" xfId="5" builtinId="46" customBuiltin="1"/>
    <cellStyle name="20% - アクセント 6" xfId="6" builtinId="50" customBuiltin="1"/>
    <cellStyle name="40% - アクセント 1" xfId="7" builtinId="31" customBuiltin="1"/>
    <cellStyle name="40% - アクセント 2" xfId="8" builtinId="35" customBuiltin="1"/>
    <cellStyle name="40% - アクセント 3" xfId="9" builtinId="39" customBuiltin="1"/>
    <cellStyle name="40% - アクセント 4" xfId="10" builtinId="43" customBuiltin="1"/>
    <cellStyle name="40% - アクセント 5" xfId="11" builtinId="47" customBuiltin="1"/>
    <cellStyle name="40% - アクセント 6" xfId="12" builtinId="51" customBuiltin="1"/>
    <cellStyle name="60% - アクセント 1" xfId="13" builtinId="32" customBuiltin="1"/>
    <cellStyle name="60% - アクセント 2" xfId="14" builtinId="36" customBuiltin="1"/>
    <cellStyle name="60% - アクセント 3" xfId="15" builtinId="40" customBuiltin="1"/>
    <cellStyle name="60% - アクセント 4" xfId="16" builtinId="44" customBuiltin="1"/>
    <cellStyle name="60% - アクセント 5" xfId="17" builtinId="48" customBuiltin="1"/>
    <cellStyle name="60% - アクセント 6" xfId="18" builtinId="52" customBuiltin="1"/>
    <cellStyle name="アクセント 1" xfId="19" builtinId="29" customBuiltin="1"/>
    <cellStyle name="アクセント 2" xfId="20" builtinId="33" customBuiltin="1"/>
    <cellStyle name="アクセント 3" xfId="21" builtinId="37" customBuiltin="1"/>
    <cellStyle name="アクセント 4" xfId="22" builtinId="41" customBuiltin="1"/>
    <cellStyle name="アクセント 5" xfId="23" builtinId="45" customBuiltin="1"/>
    <cellStyle name="アクセント 6" xfId="24" builtinId="49" customBuiltin="1"/>
    <cellStyle name="タイトル" xfId="25" builtinId="15" customBuiltin="1"/>
    <cellStyle name="チェック セル" xfId="26" builtinId="23" customBuiltin="1"/>
    <cellStyle name="どちらでもない" xfId="27" builtinId="28" customBuiltin="1"/>
    <cellStyle name="メモ" xfId="28" builtinId="10" customBuiltin="1"/>
    <cellStyle name="リンク セル" xfId="29" builtinId="24" customBuiltin="1"/>
    <cellStyle name="悪い" xfId="30" builtinId="27" customBuiltin="1"/>
    <cellStyle name="計算" xfId="31" builtinId="22" customBuiltin="1"/>
    <cellStyle name="警告文" xfId="32" builtinId="11" customBuiltin="1"/>
    <cellStyle name="桁区切り" xfId="33" builtinId="6"/>
    <cellStyle name="桁区切り 2" xfId="34"/>
    <cellStyle name="桁区切り 3" xfId="35"/>
    <cellStyle name="見出し 1" xfId="36" builtinId="16" customBuiltin="1"/>
    <cellStyle name="見出し 2" xfId="37" builtinId="17" customBuiltin="1"/>
    <cellStyle name="見出し 3" xfId="38" builtinId="18" customBuiltin="1"/>
    <cellStyle name="見出し 4" xfId="39" builtinId="19" customBuiltin="1"/>
    <cellStyle name="集計" xfId="40" builtinId="25" customBuiltin="1"/>
    <cellStyle name="出力" xfId="41" builtinId="21" customBuiltin="1"/>
    <cellStyle name="説明文" xfId="42" builtinId="53" customBuiltin="1"/>
    <cellStyle name="通貨 2" xfId="43"/>
    <cellStyle name="入力" xfId="44" builtinId="20" customBuiltin="1"/>
    <cellStyle name="標準" xfId="0" builtinId="0"/>
    <cellStyle name="標準 2" xfId="45"/>
    <cellStyle name="標準 2 2" xfId="46"/>
    <cellStyle name="標準 2 2 2" xfId="47"/>
    <cellStyle name="標準 2 2 3" xfId="48"/>
    <cellStyle name="標準 2_15tyuuouopunpannfuretto" xfId="49"/>
    <cellStyle name="標準 3" xfId="50"/>
    <cellStyle name="標準 4" xfId="51"/>
    <cellStyle name="標準 5" xfId="52"/>
    <cellStyle name="標準 6" xfId="54"/>
    <cellStyle name="良い" xfId="53" builtinId="26" customBuiltin="1"/>
  </cellStyles>
  <dxfs count="0"/>
  <tableStyles count="0" defaultTableStyle="TableStyleMedium2" defaultPivotStyle="PivotStyleLight16"/>
  <colors>
    <mruColors>
      <color rgb="FFFFD9D9"/>
      <color rgb="FFCCFFCC"/>
      <color rgb="FFCCFF99"/>
      <color rgb="FF61D6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g"/><Relationship Id="rId13" Type="http://schemas.openxmlformats.org/officeDocument/2006/relationships/image" Target="../media/image13.jpg"/><Relationship Id="rId18" Type="http://schemas.openxmlformats.org/officeDocument/2006/relationships/image" Target="../media/image18.jpg"/><Relationship Id="rId26" Type="http://schemas.openxmlformats.org/officeDocument/2006/relationships/image" Target="../media/image26.jpg"/><Relationship Id="rId3" Type="http://schemas.openxmlformats.org/officeDocument/2006/relationships/image" Target="../media/image3.jpg"/><Relationship Id="rId21" Type="http://schemas.openxmlformats.org/officeDocument/2006/relationships/image" Target="../media/image21.jpg"/><Relationship Id="rId34" Type="http://schemas.openxmlformats.org/officeDocument/2006/relationships/image" Target="../media/image34.jpg"/><Relationship Id="rId7" Type="http://schemas.openxmlformats.org/officeDocument/2006/relationships/image" Target="../media/image7.jpg"/><Relationship Id="rId12" Type="http://schemas.openxmlformats.org/officeDocument/2006/relationships/image" Target="../media/image12.jpg"/><Relationship Id="rId17" Type="http://schemas.openxmlformats.org/officeDocument/2006/relationships/image" Target="../media/image17.jpg"/><Relationship Id="rId25" Type="http://schemas.openxmlformats.org/officeDocument/2006/relationships/image" Target="../media/image25.jpg"/><Relationship Id="rId33" Type="http://schemas.openxmlformats.org/officeDocument/2006/relationships/image" Target="../media/image33.jpg"/><Relationship Id="rId2" Type="http://schemas.openxmlformats.org/officeDocument/2006/relationships/image" Target="../media/image2.jpg"/><Relationship Id="rId16" Type="http://schemas.openxmlformats.org/officeDocument/2006/relationships/image" Target="../media/image16.jpg"/><Relationship Id="rId20" Type="http://schemas.openxmlformats.org/officeDocument/2006/relationships/image" Target="../media/image20.jpg"/><Relationship Id="rId29" Type="http://schemas.openxmlformats.org/officeDocument/2006/relationships/image" Target="../media/image29.jpg"/><Relationship Id="rId1" Type="http://schemas.openxmlformats.org/officeDocument/2006/relationships/image" Target="../media/image1.jpg"/><Relationship Id="rId6" Type="http://schemas.openxmlformats.org/officeDocument/2006/relationships/image" Target="../media/image6.jpg"/><Relationship Id="rId11" Type="http://schemas.openxmlformats.org/officeDocument/2006/relationships/image" Target="../media/image11.jpg"/><Relationship Id="rId24" Type="http://schemas.openxmlformats.org/officeDocument/2006/relationships/image" Target="../media/image24.jpg"/><Relationship Id="rId32" Type="http://schemas.openxmlformats.org/officeDocument/2006/relationships/image" Target="../media/image32.jpg"/><Relationship Id="rId5" Type="http://schemas.openxmlformats.org/officeDocument/2006/relationships/image" Target="../media/image5.jpg"/><Relationship Id="rId15" Type="http://schemas.openxmlformats.org/officeDocument/2006/relationships/image" Target="../media/image15.jpg"/><Relationship Id="rId23" Type="http://schemas.openxmlformats.org/officeDocument/2006/relationships/image" Target="../media/image23.jpg"/><Relationship Id="rId28" Type="http://schemas.openxmlformats.org/officeDocument/2006/relationships/image" Target="../media/image28.jpg"/><Relationship Id="rId10" Type="http://schemas.openxmlformats.org/officeDocument/2006/relationships/image" Target="../media/image10.jpg"/><Relationship Id="rId19" Type="http://schemas.openxmlformats.org/officeDocument/2006/relationships/image" Target="../media/image19.jpg"/><Relationship Id="rId31" Type="http://schemas.openxmlformats.org/officeDocument/2006/relationships/image" Target="../media/image31.jpg"/><Relationship Id="rId4" Type="http://schemas.openxmlformats.org/officeDocument/2006/relationships/image" Target="../media/image4.jpg"/><Relationship Id="rId9" Type="http://schemas.openxmlformats.org/officeDocument/2006/relationships/image" Target="../media/image9.jpg"/><Relationship Id="rId14" Type="http://schemas.openxmlformats.org/officeDocument/2006/relationships/image" Target="../media/image14.jpg"/><Relationship Id="rId22" Type="http://schemas.openxmlformats.org/officeDocument/2006/relationships/image" Target="../media/image22.jpg"/><Relationship Id="rId27" Type="http://schemas.openxmlformats.org/officeDocument/2006/relationships/image" Target="../media/image27.jpg"/><Relationship Id="rId30" Type="http://schemas.openxmlformats.org/officeDocument/2006/relationships/image" Target="../media/image30.jpg"/><Relationship Id="rId35" Type="http://schemas.openxmlformats.org/officeDocument/2006/relationships/image" Target="../media/image35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24</xdr:col>
      <xdr:colOff>63499</xdr:colOff>
      <xdr:row>16</xdr:row>
      <xdr:rowOff>25400</xdr:rowOff>
    </xdr:from>
    <xdr:to>
      <xdr:col>39</xdr:col>
      <xdr:colOff>18472</xdr:colOff>
      <xdr:row>16</xdr:row>
      <xdr:rowOff>1244600</xdr:rowOff>
    </xdr:to>
    <xdr:pic>
      <xdr:nvPicPr>
        <xdr:cNvPr id="19" name="図 18"/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506" t="13247" r="14958" b="31788"/>
        <a:stretch/>
      </xdr:blipFill>
      <xdr:spPr>
        <a:xfrm>
          <a:off x="5130799" y="5156200"/>
          <a:ext cx="2050473" cy="1219200"/>
        </a:xfrm>
        <a:prstGeom prst="rect">
          <a:avLst/>
        </a:prstGeom>
      </xdr:spPr>
    </xdr:pic>
    <xdr:clientData/>
  </xdr:twoCellAnchor>
  <xdr:twoCellAnchor editAs="oneCell">
    <xdr:from>
      <xdr:col>24</xdr:col>
      <xdr:colOff>25400</xdr:colOff>
      <xdr:row>20</xdr:row>
      <xdr:rowOff>38100</xdr:rowOff>
    </xdr:from>
    <xdr:to>
      <xdr:col>39</xdr:col>
      <xdr:colOff>25399</xdr:colOff>
      <xdr:row>20</xdr:row>
      <xdr:rowOff>1231900</xdr:rowOff>
    </xdr:to>
    <xdr:pic>
      <xdr:nvPicPr>
        <xdr:cNvPr id="20" name="図 19"/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760" t="20540" r="17423" b="30985"/>
        <a:stretch/>
      </xdr:blipFill>
      <xdr:spPr>
        <a:xfrm>
          <a:off x="5092700" y="7061200"/>
          <a:ext cx="2095499" cy="1193800"/>
        </a:xfrm>
        <a:prstGeom prst="rect">
          <a:avLst/>
        </a:prstGeom>
      </xdr:spPr>
    </xdr:pic>
    <xdr:clientData/>
  </xdr:twoCellAnchor>
  <xdr:twoCellAnchor editAs="oneCell">
    <xdr:from>
      <xdr:col>45</xdr:col>
      <xdr:colOff>25400</xdr:colOff>
      <xdr:row>16</xdr:row>
      <xdr:rowOff>38100</xdr:rowOff>
    </xdr:from>
    <xdr:to>
      <xdr:col>59</xdr:col>
      <xdr:colOff>38100</xdr:colOff>
      <xdr:row>17</xdr:row>
      <xdr:rowOff>0</xdr:rowOff>
    </xdr:to>
    <xdr:pic>
      <xdr:nvPicPr>
        <xdr:cNvPr id="22" name="図 21"/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153" t="13043" r="7609" b="16666"/>
        <a:stretch/>
      </xdr:blipFill>
      <xdr:spPr>
        <a:xfrm>
          <a:off x="9461500" y="5168900"/>
          <a:ext cx="1968500" cy="1231900"/>
        </a:xfrm>
        <a:prstGeom prst="rect">
          <a:avLst/>
        </a:prstGeom>
      </xdr:spPr>
    </xdr:pic>
    <xdr:clientData/>
  </xdr:twoCellAnchor>
  <xdr:twoCellAnchor editAs="oneCell">
    <xdr:from>
      <xdr:col>45</xdr:col>
      <xdr:colOff>38100</xdr:colOff>
      <xdr:row>20</xdr:row>
      <xdr:rowOff>25400</xdr:rowOff>
    </xdr:from>
    <xdr:to>
      <xdr:col>59</xdr:col>
      <xdr:colOff>114016</xdr:colOff>
      <xdr:row>20</xdr:row>
      <xdr:rowOff>1257300</xdr:rowOff>
    </xdr:to>
    <xdr:pic>
      <xdr:nvPicPr>
        <xdr:cNvPr id="23" name="図 22"/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667" t="14667" r="16667" b="25778"/>
        <a:stretch/>
      </xdr:blipFill>
      <xdr:spPr>
        <a:xfrm>
          <a:off x="9474200" y="7048500"/>
          <a:ext cx="2031716" cy="1231900"/>
        </a:xfrm>
        <a:prstGeom prst="rect">
          <a:avLst/>
        </a:prstGeom>
      </xdr:spPr>
    </xdr:pic>
    <xdr:clientData/>
  </xdr:twoCellAnchor>
  <xdr:twoCellAnchor editAs="oneCell">
    <xdr:from>
      <xdr:col>2</xdr:col>
      <xdr:colOff>63500</xdr:colOff>
      <xdr:row>16</xdr:row>
      <xdr:rowOff>12700</xdr:rowOff>
    </xdr:from>
    <xdr:to>
      <xdr:col>6</xdr:col>
      <xdr:colOff>63499</xdr:colOff>
      <xdr:row>16</xdr:row>
      <xdr:rowOff>1244600</xdr:rowOff>
    </xdr:to>
    <xdr:pic>
      <xdr:nvPicPr>
        <xdr:cNvPr id="24" name="図 23"/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42" t="9322" r="-2332" b="8476"/>
        <a:stretch/>
      </xdr:blipFill>
      <xdr:spPr>
        <a:xfrm>
          <a:off x="622300" y="5143500"/>
          <a:ext cx="1993899" cy="1231900"/>
        </a:xfrm>
        <a:prstGeom prst="rect">
          <a:avLst/>
        </a:prstGeom>
      </xdr:spPr>
    </xdr:pic>
    <xdr:clientData/>
  </xdr:twoCellAnchor>
  <xdr:twoCellAnchor editAs="oneCell">
    <xdr:from>
      <xdr:col>2</xdr:col>
      <xdr:colOff>76199</xdr:colOff>
      <xdr:row>20</xdr:row>
      <xdr:rowOff>63500</xdr:rowOff>
    </xdr:from>
    <xdr:to>
      <xdr:col>6</xdr:col>
      <xdr:colOff>47802</xdr:colOff>
      <xdr:row>20</xdr:row>
      <xdr:rowOff>1219200</xdr:rowOff>
    </xdr:to>
    <xdr:pic>
      <xdr:nvPicPr>
        <xdr:cNvPr id="25" name="図 24"/>
        <xdr:cNvPicPr>
          <a:picLocks noChangeAspect="1"/>
        </xdr:cNvPicPr>
      </xdr:nvPicPr>
      <xdr:blipFill rotWithShape="1"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000" t="16110" r="13000" b="28227"/>
        <a:stretch/>
      </xdr:blipFill>
      <xdr:spPr>
        <a:xfrm>
          <a:off x="634999" y="7086600"/>
          <a:ext cx="1965503" cy="1155700"/>
        </a:xfrm>
        <a:prstGeom prst="rect">
          <a:avLst/>
        </a:prstGeom>
      </xdr:spPr>
    </xdr:pic>
    <xdr:clientData/>
  </xdr:twoCellAnchor>
  <xdr:twoCellAnchor editAs="oneCell">
    <xdr:from>
      <xdr:col>8</xdr:col>
      <xdr:colOff>25400</xdr:colOff>
      <xdr:row>16</xdr:row>
      <xdr:rowOff>38100</xdr:rowOff>
    </xdr:from>
    <xdr:to>
      <xdr:col>23</xdr:col>
      <xdr:colOff>700</xdr:colOff>
      <xdr:row>16</xdr:row>
      <xdr:rowOff>1231900</xdr:rowOff>
    </xdr:to>
    <xdr:pic>
      <xdr:nvPicPr>
        <xdr:cNvPr id="26" name="図 25"/>
        <xdr:cNvPicPr>
          <a:picLocks noChangeAspect="1"/>
        </xdr:cNvPicPr>
      </xdr:nvPicPr>
      <xdr:blipFill rotWithShape="1"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765" t="19398" r="14332" b="25334"/>
        <a:stretch/>
      </xdr:blipFill>
      <xdr:spPr>
        <a:xfrm>
          <a:off x="2857500" y="5168900"/>
          <a:ext cx="2070800" cy="1193800"/>
        </a:xfrm>
        <a:prstGeom prst="rect">
          <a:avLst/>
        </a:prstGeom>
      </xdr:spPr>
    </xdr:pic>
    <xdr:clientData/>
  </xdr:twoCellAnchor>
  <xdr:twoCellAnchor editAs="oneCell">
    <xdr:from>
      <xdr:col>8</xdr:col>
      <xdr:colOff>26376</xdr:colOff>
      <xdr:row>20</xdr:row>
      <xdr:rowOff>38100</xdr:rowOff>
    </xdr:from>
    <xdr:to>
      <xdr:col>22</xdr:col>
      <xdr:colOff>112345</xdr:colOff>
      <xdr:row>20</xdr:row>
      <xdr:rowOff>1244600</xdr:rowOff>
    </xdr:to>
    <xdr:pic>
      <xdr:nvPicPr>
        <xdr:cNvPr id="27" name="図 26"/>
        <xdr:cNvPicPr>
          <a:picLocks noChangeAspect="1"/>
        </xdr:cNvPicPr>
      </xdr:nvPicPr>
      <xdr:blipFill rotWithShape="1"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000" t="18667" r="23333" b="35112"/>
        <a:stretch/>
      </xdr:blipFill>
      <xdr:spPr>
        <a:xfrm>
          <a:off x="2858476" y="7061200"/>
          <a:ext cx="2041769" cy="1206500"/>
        </a:xfrm>
        <a:prstGeom prst="rect">
          <a:avLst/>
        </a:prstGeom>
      </xdr:spPr>
    </xdr:pic>
    <xdr:clientData/>
  </xdr:twoCellAnchor>
  <xdr:twoCellAnchor editAs="oneCell">
    <xdr:from>
      <xdr:col>24</xdr:col>
      <xdr:colOff>25401</xdr:colOff>
      <xdr:row>7</xdr:row>
      <xdr:rowOff>25400</xdr:rowOff>
    </xdr:from>
    <xdr:to>
      <xdr:col>38</xdr:col>
      <xdr:colOff>102290</xdr:colOff>
      <xdr:row>7</xdr:row>
      <xdr:rowOff>1231900</xdr:rowOff>
    </xdr:to>
    <xdr:pic>
      <xdr:nvPicPr>
        <xdr:cNvPr id="28" name="図 27"/>
        <xdr:cNvPicPr>
          <a:picLocks noChangeAspect="1"/>
        </xdr:cNvPicPr>
      </xdr:nvPicPr>
      <xdr:blipFill rotWithShape="1"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170" t="11392" r="20254" b="30380"/>
        <a:stretch/>
      </xdr:blipFill>
      <xdr:spPr>
        <a:xfrm>
          <a:off x="5092701" y="1244600"/>
          <a:ext cx="2032689" cy="1206500"/>
        </a:xfrm>
        <a:prstGeom prst="rect">
          <a:avLst/>
        </a:prstGeom>
      </xdr:spPr>
    </xdr:pic>
    <xdr:clientData/>
  </xdr:twoCellAnchor>
  <xdr:twoCellAnchor editAs="oneCell">
    <xdr:from>
      <xdr:col>24</xdr:col>
      <xdr:colOff>25399</xdr:colOff>
      <xdr:row>11</xdr:row>
      <xdr:rowOff>0</xdr:rowOff>
    </xdr:from>
    <xdr:to>
      <xdr:col>38</xdr:col>
      <xdr:colOff>101600</xdr:colOff>
      <xdr:row>11</xdr:row>
      <xdr:rowOff>1243830</xdr:rowOff>
    </xdr:to>
    <xdr:pic>
      <xdr:nvPicPr>
        <xdr:cNvPr id="29" name="図 28"/>
        <xdr:cNvPicPr>
          <a:picLocks noChangeAspect="1"/>
        </xdr:cNvPicPr>
      </xdr:nvPicPr>
      <xdr:blipFill rotWithShape="1"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029" t="11765" r="16176" b="28824"/>
        <a:stretch/>
      </xdr:blipFill>
      <xdr:spPr>
        <a:xfrm>
          <a:off x="5092699" y="3111500"/>
          <a:ext cx="2032001" cy="1243830"/>
        </a:xfrm>
        <a:prstGeom prst="rect">
          <a:avLst/>
        </a:prstGeom>
      </xdr:spPr>
    </xdr:pic>
    <xdr:clientData/>
  </xdr:twoCellAnchor>
  <xdr:twoCellAnchor editAs="oneCell">
    <xdr:from>
      <xdr:col>8</xdr:col>
      <xdr:colOff>26048</xdr:colOff>
      <xdr:row>7</xdr:row>
      <xdr:rowOff>38100</xdr:rowOff>
    </xdr:from>
    <xdr:to>
      <xdr:col>22</xdr:col>
      <xdr:colOff>101600</xdr:colOff>
      <xdr:row>7</xdr:row>
      <xdr:rowOff>1244600</xdr:rowOff>
    </xdr:to>
    <xdr:pic>
      <xdr:nvPicPr>
        <xdr:cNvPr id="30" name="図 29"/>
        <xdr:cNvPicPr>
          <a:picLocks noChangeAspect="1"/>
        </xdr:cNvPicPr>
      </xdr:nvPicPr>
      <xdr:blipFill rotWithShape="1"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692" t="7051" r="12980" b="30129"/>
        <a:stretch/>
      </xdr:blipFill>
      <xdr:spPr>
        <a:xfrm>
          <a:off x="2858148" y="1257300"/>
          <a:ext cx="2031352" cy="1206500"/>
        </a:xfrm>
        <a:prstGeom prst="rect">
          <a:avLst/>
        </a:prstGeom>
      </xdr:spPr>
    </xdr:pic>
    <xdr:clientData/>
  </xdr:twoCellAnchor>
  <xdr:twoCellAnchor editAs="oneCell">
    <xdr:from>
      <xdr:col>8</xdr:col>
      <xdr:colOff>12700</xdr:colOff>
      <xdr:row>11</xdr:row>
      <xdr:rowOff>0</xdr:rowOff>
    </xdr:from>
    <xdr:to>
      <xdr:col>22</xdr:col>
      <xdr:colOff>94482</xdr:colOff>
      <xdr:row>12</xdr:row>
      <xdr:rowOff>0</xdr:rowOff>
    </xdr:to>
    <xdr:pic>
      <xdr:nvPicPr>
        <xdr:cNvPr id="2" name="図 1"/>
        <xdr:cNvPicPr>
          <a:picLocks noChangeAspect="1"/>
        </xdr:cNvPicPr>
      </xdr:nvPicPr>
      <xdr:blipFill rotWithShape="1"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828" t="18965" r="17241" b="28736"/>
        <a:stretch/>
      </xdr:blipFill>
      <xdr:spPr>
        <a:xfrm>
          <a:off x="2844800" y="3111500"/>
          <a:ext cx="2037582" cy="1270000"/>
        </a:xfrm>
        <a:prstGeom prst="rect">
          <a:avLst/>
        </a:prstGeom>
      </xdr:spPr>
    </xdr:pic>
    <xdr:clientData/>
  </xdr:twoCellAnchor>
  <xdr:twoCellAnchor editAs="oneCell">
    <xdr:from>
      <xdr:col>40</xdr:col>
      <xdr:colOff>38100</xdr:colOff>
      <xdr:row>20</xdr:row>
      <xdr:rowOff>50800</xdr:rowOff>
    </xdr:from>
    <xdr:to>
      <xdr:col>43</xdr:col>
      <xdr:colOff>130313</xdr:colOff>
      <xdr:row>20</xdr:row>
      <xdr:rowOff>1244600</xdr:rowOff>
    </xdr:to>
    <xdr:pic>
      <xdr:nvPicPr>
        <xdr:cNvPr id="3" name="図 2"/>
        <xdr:cNvPicPr>
          <a:picLocks noChangeAspect="1"/>
        </xdr:cNvPicPr>
      </xdr:nvPicPr>
      <xdr:blipFill rotWithShape="1"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491" t="16949" r="16949" b="31073"/>
        <a:stretch/>
      </xdr:blipFill>
      <xdr:spPr>
        <a:xfrm>
          <a:off x="7340600" y="7073900"/>
          <a:ext cx="1946413" cy="1193800"/>
        </a:xfrm>
        <a:prstGeom prst="rect">
          <a:avLst/>
        </a:prstGeom>
      </xdr:spPr>
    </xdr:pic>
    <xdr:clientData/>
  </xdr:twoCellAnchor>
  <xdr:twoCellAnchor editAs="oneCell">
    <xdr:from>
      <xdr:col>40</xdr:col>
      <xdr:colOff>50800</xdr:colOff>
      <xdr:row>16</xdr:row>
      <xdr:rowOff>38100</xdr:rowOff>
    </xdr:from>
    <xdr:to>
      <xdr:col>43</xdr:col>
      <xdr:colOff>109136</xdr:colOff>
      <xdr:row>16</xdr:row>
      <xdr:rowOff>1244600</xdr:rowOff>
    </xdr:to>
    <xdr:pic>
      <xdr:nvPicPr>
        <xdr:cNvPr id="4" name="図 3"/>
        <xdr:cNvPicPr>
          <a:picLocks noChangeAspect="1"/>
        </xdr:cNvPicPr>
      </xdr:nvPicPr>
      <xdr:blipFill rotWithShape="1"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22" t="18788" r="15910" b="26061"/>
        <a:stretch/>
      </xdr:blipFill>
      <xdr:spPr>
        <a:xfrm>
          <a:off x="7353300" y="5168900"/>
          <a:ext cx="1912536" cy="1206500"/>
        </a:xfrm>
        <a:prstGeom prst="rect">
          <a:avLst/>
        </a:prstGeom>
      </xdr:spPr>
    </xdr:pic>
    <xdr:clientData/>
  </xdr:twoCellAnchor>
  <xdr:twoCellAnchor editAs="oneCell">
    <xdr:from>
      <xdr:col>2</xdr:col>
      <xdr:colOff>38101</xdr:colOff>
      <xdr:row>11</xdr:row>
      <xdr:rowOff>12700</xdr:rowOff>
    </xdr:from>
    <xdr:to>
      <xdr:col>6</xdr:col>
      <xdr:colOff>114301</xdr:colOff>
      <xdr:row>11</xdr:row>
      <xdr:rowOff>1257300</xdr:rowOff>
    </xdr:to>
    <xdr:pic>
      <xdr:nvPicPr>
        <xdr:cNvPr id="5" name="図 4"/>
        <xdr:cNvPicPr>
          <a:picLocks noChangeAspect="1"/>
        </xdr:cNvPicPr>
      </xdr:nvPicPr>
      <xdr:blipFill rotWithShape="1"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901" t="11046" r="18024" b="31977"/>
        <a:stretch/>
      </xdr:blipFill>
      <xdr:spPr>
        <a:xfrm>
          <a:off x="596901" y="3124200"/>
          <a:ext cx="2070100" cy="1244600"/>
        </a:xfrm>
        <a:prstGeom prst="rect">
          <a:avLst/>
        </a:prstGeom>
      </xdr:spPr>
    </xdr:pic>
    <xdr:clientData/>
  </xdr:twoCellAnchor>
  <xdr:twoCellAnchor editAs="oneCell">
    <xdr:from>
      <xdr:col>1</xdr:col>
      <xdr:colOff>260194</xdr:colOff>
      <xdr:row>7</xdr:row>
      <xdr:rowOff>25400</xdr:rowOff>
    </xdr:from>
    <xdr:to>
      <xdr:col>6</xdr:col>
      <xdr:colOff>127929</xdr:colOff>
      <xdr:row>7</xdr:row>
      <xdr:rowOff>1244600</xdr:rowOff>
    </xdr:to>
    <xdr:pic>
      <xdr:nvPicPr>
        <xdr:cNvPr id="6" name="図 5"/>
        <xdr:cNvPicPr>
          <a:picLocks noChangeAspect="1"/>
        </xdr:cNvPicPr>
      </xdr:nvPicPr>
      <xdr:blipFill rotWithShape="1"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276" t="13793" r="17241" b="29655"/>
        <a:stretch/>
      </xdr:blipFill>
      <xdr:spPr>
        <a:xfrm>
          <a:off x="539594" y="1244600"/>
          <a:ext cx="2141035" cy="1219200"/>
        </a:xfrm>
        <a:prstGeom prst="rect">
          <a:avLst/>
        </a:prstGeom>
      </xdr:spPr>
    </xdr:pic>
    <xdr:clientData/>
  </xdr:twoCellAnchor>
  <xdr:twoCellAnchor editAs="oneCell">
    <xdr:from>
      <xdr:col>40</xdr:col>
      <xdr:colOff>12701</xdr:colOff>
      <xdr:row>7</xdr:row>
      <xdr:rowOff>38100</xdr:rowOff>
    </xdr:from>
    <xdr:to>
      <xdr:col>43</xdr:col>
      <xdr:colOff>127001</xdr:colOff>
      <xdr:row>7</xdr:row>
      <xdr:rowOff>1231900</xdr:rowOff>
    </xdr:to>
    <xdr:pic>
      <xdr:nvPicPr>
        <xdr:cNvPr id="7" name="図 6"/>
        <xdr:cNvPicPr>
          <a:picLocks noChangeAspect="1"/>
        </xdr:cNvPicPr>
      </xdr:nvPicPr>
      <xdr:blipFill rotWithShape="1"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742" t="21650" r="15335" b="29897"/>
        <a:stretch/>
      </xdr:blipFill>
      <xdr:spPr>
        <a:xfrm>
          <a:off x="7315201" y="1257300"/>
          <a:ext cx="1968500" cy="1193800"/>
        </a:xfrm>
        <a:prstGeom prst="rect">
          <a:avLst/>
        </a:prstGeom>
      </xdr:spPr>
    </xdr:pic>
    <xdr:clientData/>
  </xdr:twoCellAnchor>
  <xdr:twoCellAnchor editAs="oneCell">
    <xdr:from>
      <xdr:col>40</xdr:col>
      <xdr:colOff>25399</xdr:colOff>
      <xdr:row>11</xdr:row>
      <xdr:rowOff>50800</xdr:rowOff>
    </xdr:from>
    <xdr:to>
      <xdr:col>44</xdr:col>
      <xdr:colOff>0</xdr:colOff>
      <xdr:row>11</xdr:row>
      <xdr:rowOff>1231900</xdr:rowOff>
    </xdr:to>
    <xdr:pic>
      <xdr:nvPicPr>
        <xdr:cNvPr id="8" name="図 7"/>
        <xdr:cNvPicPr>
          <a:picLocks noChangeAspect="1"/>
        </xdr:cNvPicPr>
      </xdr:nvPicPr>
      <xdr:blipFill rotWithShape="1"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444" t="16444" r="19112" b="32000"/>
        <a:stretch/>
      </xdr:blipFill>
      <xdr:spPr>
        <a:xfrm>
          <a:off x="7327899" y="3162300"/>
          <a:ext cx="1968501" cy="1181100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114300</xdr:colOff>
      <xdr:row>301</xdr:row>
      <xdr:rowOff>127000</xdr:rowOff>
    </xdr:from>
    <xdr:to>
      <xdr:col>14</xdr:col>
      <xdr:colOff>50800</xdr:colOff>
      <xdr:row>312</xdr:row>
      <xdr:rowOff>50800</xdr:rowOff>
    </xdr:to>
    <xdr:pic>
      <xdr:nvPicPr>
        <xdr:cNvPr id="9" name="図 8"/>
        <xdr:cNvPicPr>
          <a:picLocks noChangeAspect="1"/>
        </xdr:cNvPicPr>
      </xdr:nvPicPr>
      <xdr:blipFill rotWithShape="1"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334" t="39111"/>
        <a:stretch/>
      </xdr:blipFill>
      <xdr:spPr>
        <a:xfrm>
          <a:off x="114300" y="51219100"/>
          <a:ext cx="3606800" cy="1739900"/>
        </a:xfrm>
        <a:prstGeom prst="rect">
          <a:avLst/>
        </a:prstGeom>
      </xdr:spPr>
    </xdr:pic>
    <xdr:clientData/>
  </xdr:twoCellAnchor>
  <xdr:twoCellAnchor editAs="oneCell">
    <xdr:from>
      <xdr:col>14</xdr:col>
      <xdr:colOff>101600</xdr:colOff>
      <xdr:row>301</xdr:row>
      <xdr:rowOff>139700</xdr:rowOff>
    </xdr:from>
    <xdr:to>
      <xdr:col>38</xdr:col>
      <xdr:colOff>139460</xdr:colOff>
      <xdr:row>312</xdr:row>
      <xdr:rowOff>25400</xdr:rowOff>
    </xdr:to>
    <xdr:pic>
      <xdr:nvPicPr>
        <xdr:cNvPr id="10" name="図 9"/>
        <xdr:cNvPicPr>
          <a:picLocks noChangeAspect="1"/>
        </xdr:cNvPicPr>
      </xdr:nvPicPr>
      <xdr:blipFill rotWithShape="1"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1000" t="14667" r="6666" b="22205"/>
        <a:stretch/>
      </xdr:blipFill>
      <xdr:spPr>
        <a:xfrm>
          <a:off x="3771900" y="51231800"/>
          <a:ext cx="3390660" cy="1701800"/>
        </a:xfrm>
        <a:prstGeom prst="rect">
          <a:avLst/>
        </a:prstGeom>
      </xdr:spPr>
    </xdr:pic>
    <xdr:clientData/>
  </xdr:twoCellAnchor>
  <xdr:twoCellAnchor editAs="oneCell">
    <xdr:from>
      <xdr:col>39</xdr:col>
      <xdr:colOff>139699</xdr:colOff>
      <xdr:row>299</xdr:row>
      <xdr:rowOff>0</xdr:rowOff>
    </xdr:from>
    <xdr:to>
      <xdr:col>66</xdr:col>
      <xdr:colOff>37082</xdr:colOff>
      <xdr:row>314</xdr:row>
      <xdr:rowOff>25400</xdr:rowOff>
    </xdr:to>
    <xdr:pic>
      <xdr:nvPicPr>
        <xdr:cNvPr id="11" name="図 10"/>
        <xdr:cNvPicPr>
          <a:picLocks noChangeAspect="1"/>
        </xdr:cNvPicPr>
      </xdr:nvPicPr>
      <xdr:blipFill rotWithShape="1"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65" t="19556" b="14475"/>
        <a:stretch/>
      </xdr:blipFill>
      <xdr:spPr>
        <a:xfrm>
          <a:off x="7302499" y="50825400"/>
          <a:ext cx="5104383" cy="2552700"/>
        </a:xfrm>
        <a:prstGeom prst="rect">
          <a:avLst/>
        </a:prstGeom>
      </xdr:spPr>
    </xdr:pic>
    <xdr:clientData/>
  </xdr:twoCellAnchor>
  <xdr:twoCellAnchor editAs="oneCell">
    <xdr:from>
      <xdr:col>48</xdr:col>
      <xdr:colOff>88901</xdr:colOff>
      <xdr:row>24</xdr:row>
      <xdr:rowOff>88900</xdr:rowOff>
    </xdr:from>
    <xdr:to>
      <xdr:col>62</xdr:col>
      <xdr:colOff>60213</xdr:colOff>
      <xdr:row>32</xdr:row>
      <xdr:rowOff>76200</xdr:rowOff>
    </xdr:to>
    <xdr:pic>
      <xdr:nvPicPr>
        <xdr:cNvPr id="12" name="図 11"/>
        <xdr:cNvPicPr>
          <a:picLocks noChangeAspect="1"/>
        </xdr:cNvPicPr>
      </xdr:nvPicPr>
      <xdr:blipFill rotWithShape="1"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667" t="20000" r="28333" b="30222"/>
        <a:stretch/>
      </xdr:blipFill>
      <xdr:spPr>
        <a:xfrm>
          <a:off x="9944101" y="8547100"/>
          <a:ext cx="1927112" cy="1308100"/>
        </a:xfrm>
        <a:prstGeom prst="rect">
          <a:avLst/>
        </a:prstGeom>
      </xdr:spPr>
    </xdr:pic>
    <xdr:clientData/>
  </xdr:twoCellAnchor>
  <xdr:twoCellAnchor editAs="oneCell">
    <xdr:from>
      <xdr:col>41</xdr:col>
      <xdr:colOff>38100</xdr:colOff>
      <xdr:row>24</xdr:row>
      <xdr:rowOff>76200</xdr:rowOff>
    </xdr:from>
    <xdr:to>
      <xdr:col>46</xdr:col>
      <xdr:colOff>38100</xdr:colOff>
      <xdr:row>32</xdr:row>
      <xdr:rowOff>155150</xdr:rowOff>
    </xdr:to>
    <xdr:pic>
      <xdr:nvPicPr>
        <xdr:cNvPr id="13" name="図 12"/>
        <xdr:cNvPicPr>
          <a:picLocks noChangeAspect="1"/>
        </xdr:cNvPicPr>
      </xdr:nvPicPr>
      <xdr:blipFill rotWithShape="1"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666" t="23556" r="25000" b="30666"/>
        <a:stretch/>
      </xdr:blipFill>
      <xdr:spPr>
        <a:xfrm>
          <a:off x="7480300" y="8534400"/>
          <a:ext cx="2133600" cy="1399750"/>
        </a:xfrm>
        <a:prstGeom prst="rect">
          <a:avLst/>
        </a:prstGeom>
      </xdr:spPr>
    </xdr:pic>
    <xdr:clientData/>
  </xdr:twoCellAnchor>
  <xdr:twoCellAnchor editAs="oneCell">
    <xdr:from>
      <xdr:col>51</xdr:col>
      <xdr:colOff>88900</xdr:colOff>
      <xdr:row>278</xdr:row>
      <xdr:rowOff>110540</xdr:rowOff>
    </xdr:from>
    <xdr:to>
      <xdr:col>65</xdr:col>
      <xdr:colOff>76200</xdr:colOff>
      <xdr:row>286</xdr:row>
      <xdr:rowOff>139700</xdr:rowOff>
    </xdr:to>
    <xdr:pic>
      <xdr:nvPicPr>
        <xdr:cNvPr id="16" name="図 15"/>
        <xdr:cNvPicPr>
          <a:picLocks noChangeAspect="1"/>
        </xdr:cNvPicPr>
      </xdr:nvPicPr>
      <xdr:blipFill rotWithShape="1"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334" t="21333" r="33000" b="27555"/>
        <a:stretch/>
      </xdr:blipFill>
      <xdr:spPr>
        <a:xfrm>
          <a:off x="10363200" y="47532340"/>
          <a:ext cx="1943100" cy="1248360"/>
        </a:xfrm>
        <a:prstGeom prst="rect">
          <a:avLst/>
        </a:prstGeom>
      </xdr:spPr>
    </xdr:pic>
    <xdr:clientData/>
  </xdr:twoCellAnchor>
  <xdr:twoCellAnchor editAs="oneCell">
    <xdr:from>
      <xdr:col>40</xdr:col>
      <xdr:colOff>12700</xdr:colOff>
      <xdr:row>53</xdr:row>
      <xdr:rowOff>127000</xdr:rowOff>
    </xdr:from>
    <xdr:to>
      <xdr:col>45</xdr:col>
      <xdr:colOff>127000</xdr:colOff>
      <xdr:row>62</xdr:row>
      <xdr:rowOff>63500</xdr:rowOff>
    </xdr:to>
    <xdr:pic>
      <xdr:nvPicPr>
        <xdr:cNvPr id="17" name="図 16"/>
        <xdr:cNvPicPr>
          <a:picLocks noChangeAspect="1"/>
        </xdr:cNvPicPr>
      </xdr:nvPicPr>
      <xdr:blipFill rotWithShape="1"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333" t="14222" r="26667" b="36000"/>
        <a:stretch/>
      </xdr:blipFill>
      <xdr:spPr>
        <a:xfrm>
          <a:off x="7315200" y="13081000"/>
          <a:ext cx="2247900" cy="1422400"/>
        </a:xfrm>
        <a:prstGeom prst="rect">
          <a:avLst/>
        </a:prstGeom>
      </xdr:spPr>
    </xdr:pic>
    <xdr:clientData/>
  </xdr:twoCellAnchor>
  <xdr:twoCellAnchor editAs="oneCell">
    <xdr:from>
      <xdr:col>49</xdr:col>
      <xdr:colOff>101599</xdr:colOff>
      <xdr:row>53</xdr:row>
      <xdr:rowOff>114300</xdr:rowOff>
    </xdr:from>
    <xdr:to>
      <xdr:col>65</xdr:col>
      <xdr:colOff>85164</xdr:colOff>
      <xdr:row>62</xdr:row>
      <xdr:rowOff>25400</xdr:rowOff>
    </xdr:to>
    <xdr:pic>
      <xdr:nvPicPr>
        <xdr:cNvPr id="32" name="図 31"/>
        <xdr:cNvPicPr>
          <a:picLocks noChangeAspect="1"/>
        </xdr:cNvPicPr>
      </xdr:nvPicPr>
      <xdr:blipFill rotWithShape="1"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333" t="25778" r="32666" b="28889"/>
        <a:stretch/>
      </xdr:blipFill>
      <xdr:spPr>
        <a:xfrm>
          <a:off x="10096499" y="13068300"/>
          <a:ext cx="2218765" cy="1397000"/>
        </a:xfrm>
        <a:prstGeom prst="rect">
          <a:avLst/>
        </a:prstGeom>
      </xdr:spPr>
    </xdr:pic>
    <xdr:clientData/>
  </xdr:twoCellAnchor>
  <xdr:twoCellAnchor editAs="oneCell">
    <xdr:from>
      <xdr:col>35</xdr:col>
      <xdr:colOff>88900</xdr:colOff>
      <xdr:row>84</xdr:row>
      <xdr:rowOff>152400</xdr:rowOff>
    </xdr:from>
    <xdr:to>
      <xdr:col>42</xdr:col>
      <xdr:colOff>881726</xdr:colOff>
      <xdr:row>95</xdr:row>
      <xdr:rowOff>76200</xdr:rowOff>
    </xdr:to>
    <xdr:pic>
      <xdr:nvPicPr>
        <xdr:cNvPr id="33" name="図 32"/>
        <xdr:cNvPicPr>
          <a:picLocks noChangeAspect="1"/>
        </xdr:cNvPicPr>
      </xdr:nvPicPr>
      <xdr:blipFill rotWithShape="1"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232" t="22666" r="27999" b="28444"/>
        <a:stretch/>
      </xdr:blipFill>
      <xdr:spPr>
        <a:xfrm>
          <a:off x="6692900" y="17970500"/>
          <a:ext cx="2456526" cy="1739900"/>
        </a:xfrm>
        <a:prstGeom prst="rect">
          <a:avLst/>
        </a:prstGeom>
      </xdr:spPr>
    </xdr:pic>
    <xdr:clientData/>
  </xdr:twoCellAnchor>
  <xdr:twoCellAnchor editAs="oneCell">
    <xdr:from>
      <xdr:col>46</xdr:col>
      <xdr:colOff>63500</xdr:colOff>
      <xdr:row>85</xdr:row>
      <xdr:rowOff>12700</xdr:rowOff>
    </xdr:from>
    <xdr:to>
      <xdr:col>64</xdr:col>
      <xdr:colOff>18578</xdr:colOff>
      <xdr:row>95</xdr:row>
      <xdr:rowOff>12700</xdr:rowOff>
    </xdr:to>
    <xdr:pic>
      <xdr:nvPicPr>
        <xdr:cNvPr id="34" name="図 33"/>
        <xdr:cNvPicPr>
          <a:picLocks noChangeAspect="1"/>
        </xdr:cNvPicPr>
      </xdr:nvPicPr>
      <xdr:blipFill rotWithShape="1"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333" t="16889" r="15333" b="29333"/>
        <a:stretch/>
      </xdr:blipFill>
      <xdr:spPr>
        <a:xfrm>
          <a:off x="9639300" y="17995900"/>
          <a:ext cx="2469678" cy="1651000"/>
        </a:xfrm>
        <a:prstGeom prst="rect">
          <a:avLst/>
        </a:prstGeom>
      </xdr:spPr>
    </xdr:pic>
    <xdr:clientData/>
  </xdr:twoCellAnchor>
  <xdr:twoCellAnchor editAs="oneCell">
    <xdr:from>
      <xdr:col>47</xdr:col>
      <xdr:colOff>101600</xdr:colOff>
      <xdr:row>131</xdr:row>
      <xdr:rowOff>76200</xdr:rowOff>
    </xdr:from>
    <xdr:to>
      <xdr:col>66</xdr:col>
      <xdr:colOff>0</xdr:colOff>
      <xdr:row>140</xdr:row>
      <xdr:rowOff>152400</xdr:rowOff>
    </xdr:to>
    <xdr:pic>
      <xdr:nvPicPr>
        <xdr:cNvPr id="35" name="図 34"/>
        <xdr:cNvPicPr>
          <a:picLocks noChangeAspect="1"/>
        </xdr:cNvPicPr>
      </xdr:nvPicPr>
      <xdr:blipFill rotWithShape="1"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000" t="24889" r="27000" b="20445"/>
        <a:stretch/>
      </xdr:blipFill>
      <xdr:spPr>
        <a:xfrm>
          <a:off x="9817100" y="25120600"/>
          <a:ext cx="2552700" cy="1562100"/>
        </a:xfrm>
        <a:prstGeom prst="rect">
          <a:avLst/>
        </a:prstGeom>
      </xdr:spPr>
    </xdr:pic>
    <xdr:clientData/>
  </xdr:twoCellAnchor>
  <xdr:twoCellAnchor editAs="oneCell">
    <xdr:from>
      <xdr:col>41</xdr:col>
      <xdr:colOff>800100</xdr:colOff>
      <xdr:row>315</xdr:row>
      <xdr:rowOff>38100</xdr:rowOff>
    </xdr:from>
    <xdr:to>
      <xdr:col>65</xdr:col>
      <xdr:colOff>88900</xdr:colOff>
      <xdr:row>320</xdr:row>
      <xdr:rowOff>199948</xdr:rowOff>
    </xdr:to>
    <xdr:pic>
      <xdr:nvPicPr>
        <xdr:cNvPr id="36" name="図 35"/>
        <xdr:cNvPicPr>
          <a:picLocks noChangeAspect="1"/>
        </xdr:cNvPicPr>
      </xdr:nvPicPr>
      <xdr:blipFill rotWithShape="1"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666" t="25777" b="35111"/>
        <a:stretch/>
      </xdr:blipFill>
      <xdr:spPr>
        <a:xfrm>
          <a:off x="8242300" y="53606700"/>
          <a:ext cx="4076700" cy="1241348"/>
        </a:xfrm>
        <a:prstGeom prst="rect">
          <a:avLst/>
        </a:prstGeom>
      </xdr:spPr>
    </xdr:pic>
    <xdr:clientData/>
  </xdr:twoCellAnchor>
  <xdr:twoCellAnchor editAs="oneCell">
    <xdr:from>
      <xdr:col>37</xdr:col>
      <xdr:colOff>63499</xdr:colOff>
      <xdr:row>131</xdr:row>
      <xdr:rowOff>114300</xdr:rowOff>
    </xdr:from>
    <xdr:to>
      <xdr:col>46</xdr:col>
      <xdr:colOff>101378</xdr:colOff>
      <xdr:row>141</xdr:row>
      <xdr:rowOff>25400</xdr:rowOff>
    </xdr:to>
    <xdr:pic>
      <xdr:nvPicPr>
        <xdr:cNvPr id="37" name="図 36"/>
        <xdr:cNvPicPr>
          <a:picLocks noChangeAspect="1"/>
        </xdr:cNvPicPr>
      </xdr:nvPicPr>
      <xdr:blipFill rotWithShape="1"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947" t="19491" b="23255"/>
        <a:stretch/>
      </xdr:blipFill>
      <xdr:spPr>
        <a:xfrm>
          <a:off x="6946899" y="25158700"/>
          <a:ext cx="2730279" cy="1562100"/>
        </a:xfrm>
        <a:prstGeom prst="rect">
          <a:avLst/>
        </a:prstGeom>
      </xdr:spPr>
    </xdr:pic>
    <xdr:clientData/>
  </xdr:twoCellAnchor>
  <xdr:twoCellAnchor editAs="oneCell">
    <xdr:from>
      <xdr:col>49</xdr:col>
      <xdr:colOff>114300</xdr:colOff>
      <xdr:row>170</xdr:row>
      <xdr:rowOff>12700</xdr:rowOff>
    </xdr:from>
    <xdr:to>
      <xdr:col>64</xdr:col>
      <xdr:colOff>114300</xdr:colOff>
      <xdr:row>178</xdr:row>
      <xdr:rowOff>50800</xdr:rowOff>
    </xdr:to>
    <xdr:pic>
      <xdr:nvPicPr>
        <xdr:cNvPr id="38" name="図 37"/>
        <xdr:cNvPicPr>
          <a:picLocks noChangeAspect="1"/>
        </xdr:cNvPicPr>
      </xdr:nvPicPr>
      <xdr:blipFill rotWithShape="1"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666" t="23553" r="30333" b="32446"/>
        <a:stretch/>
      </xdr:blipFill>
      <xdr:spPr>
        <a:xfrm>
          <a:off x="10109200" y="30975300"/>
          <a:ext cx="2095500" cy="1257300"/>
        </a:xfrm>
        <a:prstGeom prst="rect">
          <a:avLst/>
        </a:prstGeom>
      </xdr:spPr>
    </xdr:pic>
    <xdr:clientData/>
  </xdr:twoCellAnchor>
  <xdr:twoCellAnchor editAs="oneCell">
    <xdr:from>
      <xdr:col>39</xdr:col>
      <xdr:colOff>127000</xdr:colOff>
      <xdr:row>168</xdr:row>
      <xdr:rowOff>127000</xdr:rowOff>
    </xdr:from>
    <xdr:to>
      <xdr:col>48</xdr:col>
      <xdr:colOff>25400</xdr:colOff>
      <xdr:row>178</xdr:row>
      <xdr:rowOff>88900</xdr:rowOff>
    </xdr:to>
    <xdr:pic>
      <xdr:nvPicPr>
        <xdr:cNvPr id="39" name="図 38"/>
        <xdr:cNvPicPr>
          <a:picLocks noChangeAspect="1"/>
        </xdr:cNvPicPr>
      </xdr:nvPicPr>
      <xdr:blipFill rotWithShape="1"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667" t="21333" r="17334" b="26667"/>
        <a:stretch/>
      </xdr:blipFill>
      <xdr:spPr>
        <a:xfrm>
          <a:off x="7289800" y="30784800"/>
          <a:ext cx="2590800" cy="1485900"/>
        </a:xfrm>
        <a:prstGeom prst="rect">
          <a:avLst/>
        </a:prstGeom>
      </xdr:spPr>
    </xdr:pic>
    <xdr:clientData/>
  </xdr:twoCellAnchor>
  <xdr:twoCellAnchor editAs="oneCell">
    <xdr:from>
      <xdr:col>40</xdr:col>
      <xdr:colOff>12700</xdr:colOff>
      <xdr:row>157</xdr:row>
      <xdr:rowOff>101600</xdr:rowOff>
    </xdr:from>
    <xdr:to>
      <xdr:col>46</xdr:col>
      <xdr:colOff>76200</xdr:colOff>
      <xdr:row>167</xdr:row>
      <xdr:rowOff>136846</xdr:rowOff>
    </xdr:to>
    <xdr:pic>
      <xdr:nvPicPr>
        <xdr:cNvPr id="40" name="図 39"/>
        <xdr:cNvPicPr>
          <a:picLocks noChangeAspect="1"/>
        </xdr:cNvPicPr>
      </xdr:nvPicPr>
      <xdr:blipFill rotWithShape="1"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000" t="27110" r="24667" b="23112"/>
        <a:stretch/>
      </xdr:blipFill>
      <xdr:spPr>
        <a:xfrm>
          <a:off x="7315200" y="29171900"/>
          <a:ext cx="2336800" cy="1470346"/>
        </a:xfrm>
        <a:prstGeom prst="rect">
          <a:avLst/>
        </a:prstGeom>
      </xdr:spPr>
    </xdr:pic>
    <xdr:clientData/>
  </xdr:twoCellAnchor>
  <xdr:twoCellAnchor editAs="oneCell">
    <xdr:from>
      <xdr:col>49</xdr:col>
      <xdr:colOff>0</xdr:colOff>
      <xdr:row>157</xdr:row>
      <xdr:rowOff>114299</xdr:rowOff>
    </xdr:from>
    <xdr:to>
      <xdr:col>64</xdr:col>
      <xdr:colOff>25400</xdr:colOff>
      <xdr:row>167</xdr:row>
      <xdr:rowOff>115088</xdr:rowOff>
    </xdr:to>
    <xdr:pic>
      <xdr:nvPicPr>
        <xdr:cNvPr id="43" name="図 42"/>
        <xdr:cNvPicPr>
          <a:picLocks noChangeAspect="1"/>
        </xdr:cNvPicPr>
      </xdr:nvPicPr>
      <xdr:blipFill rotWithShape="1"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334" t="31555" r="14999" b="20000"/>
        <a:stretch/>
      </xdr:blipFill>
      <xdr:spPr>
        <a:xfrm>
          <a:off x="9994900" y="29184599"/>
          <a:ext cx="2120900" cy="143588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solidFill>
          <a:srgbClr val="FF3300"/>
        </a:solidFill>
        <a:ln>
          <a:noFill/>
        </a:ln>
        <a:extLst>
          <a:ext uri="{91240B29-F687-4F45-9708-019B960494DF}">
            <a14:hiddenLine xmlns:a14="http://schemas.microsoft.com/office/drawing/2010/main" w="25400" algn="ctr">
              <a:solidFill>
                <a:srgbClr val="000000"/>
              </a:solidFill>
              <a:miter lim="800000"/>
              <a:headEnd/>
              <a:tailEnd/>
            </a14:hiddenLine>
          </a:ext>
        </a:extLst>
      </a:spPr>
      <a:bodyPr vertOverflow="clip" vert="wordArtVertRtl" wrap="square" lIns="0" tIns="0" rIns="0" bIns="0" anchor="ctr" upright="1"/>
      <a:lstStyle>
        <a:defPPr algn="l" rtl="0">
          <a:defRPr sz="1200" b="0" i="0" u="none" strike="noStrike" baseline="0">
            <a:solidFill>
              <a:srgbClr val="FF0000"/>
            </a:solidFill>
            <a:latin typeface="AR P丸ゴシック体M"/>
            <a:ea typeface="AR P丸ゴシック体M"/>
          </a:defRPr>
        </a:defPPr>
      </a:lstStyle>
    </a:sp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X322"/>
  <sheetViews>
    <sheetView tabSelected="1" view="pageBreakPreview" topLeftCell="A2" zoomScale="75" zoomScaleNormal="100" zoomScaleSheetLayoutView="75" workbookViewId="0">
      <selection activeCell="A2" sqref="A2"/>
    </sheetView>
  </sheetViews>
  <sheetFormatPr defaultColWidth="9" defaultRowHeight="13.15" customHeight="1" x14ac:dyDescent="0.15"/>
  <cols>
    <col min="1" max="2" width="3.625" style="64" customWidth="1"/>
    <col min="3" max="3" width="10.75" style="64" customWidth="1"/>
    <col min="4" max="4" width="11.625" style="64" customWidth="1"/>
    <col min="5" max="41" width="1.875" style="64" customWidth="1"/>
    <col min="42" max="42" width="10.75" style="64" customWidth="1"/>
    <col min="43" max="43" width="11.625" style="64" customWidth="1"/>
    <col min="44" max="76" width="1.875" style="64" customWidth="1"/>
    <col min="77" max="16384" width="9" style="64"/>
  </cols>
  <sheetData>
    <row r="1" spans="1:67" s="269" customFormat="1" ht="6" customHeight="1" x14ac:dyDescent="0.15">
      <c r="A1" s="67"/>
      <c r="B1" s="67"/>
      <c r="C1" s="89"/>
      <c r="D1" s="92"/>
      <c r="E1" s="92"/>
      <c r="F1" s="92"/>
      <c r="G1" s="92"/>
      <c r="H1" s="92"/>
      <c r="I1" s="91"/>
      <c r="J1" s="91"/>
      <c r="K1" s="91"/>
      <c r="L1" s="91"/>
      <c r="M1" s="91"/>
      <c r="N1" s="91"/>
      <c r="O1" s="91"/>
      <c r="P1" s="91"/>
      <c r="Q1" s="91"/>
      <c r="R1" s="91"/>
      <c r="S1" s="65"/>
      <c r="T1" s="65"/>
      <c r="U1" s="65"/>
      <c r="V1" s="65"/>
      <c r="W1" s="65"/>
      <c r="X1" s="90"/>
      <c r="Y1" s="90"/>
      <c r="Z1" s="90"/>
      <c r="AA1" s="90"/>
      <c r="AB1" s="90"/>
      <c r="AC1" s="90"/>
      <c r="AD1" s="90"/>
      <c r="AE1" s="90"/>
      <c r="AF1" s="90"/>
      <c r="AG1" s="90"/>
      <c r="AH1" s="89"/>
      <c r="AI1" s="89"/>
      <c r="AJ1" s="89"/>
      <c r="AK1" s="89"/>
      <c r="AL1" s="89"/>
      <c r="AM1" s="89"/>
      <c r="AN1" s="89"/>
      <c r="AO1" s="89"/>
      <c r="AP1" s="89"/>
      <c r="AQ1" s="89"/>
      <c r="AR1" s="89"/>
      <c r="AS1" s="89"/>
      <c r="AT1" s="89"/>
      <c r="AU1" s="67"/>
      <c r="AV1" s="67"/>
      <c r="AW1" s="67"/>
      <c r="AX1" s="67"/>
      <c r="AY1" s="67"/>
      <c r="AZ1" s="67"/>
      <c r="BA1" s="67"/>
      <c r="BB1" s="67"/>
      <c r="BC1" s="67"/>
      <c r="BD1" s="67"/>
      <c r="BE1" s="67"/>
      <c r="BF1" s="67"/>
      <c r="BG1" s="67"/>
      <c r="BH1" s="67"/>
      <c r="BI1" s="67"/>
      <c r="BJ1" s="67"/>
      <c r="BK1" s="67"/>
      <c r="BL1" s="67"/>
      <c r="BM1" s="67"/>
      <c r="BN1" s="64"/>
      <c r="BO1" s="64"/>
    </row>
    <row r="2" spans="1:67" s="269" customFormat="1" ht="25.5" x14ac:dyDescent="0.15">
      <c r="A2" s="64"/>
      <c r="B2" s="64"/>
      <c r="C2" s="270" t="s">
        <v>341</v>
      </c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5"/>
      <c r="Q2" s="125"/>
      <c r="R2" s="125"/>
      <c r="S2" s="124"/>
      <c r="T2" s="124"/>
      <c r="U2" s="124"/>
      <c r="V2" s="124"/>
      <c r="W2" s="124"/>
      <c r="X2" s="124"/>
      <c r="Y2" s="124"/>
      <c r="Z2" s="124"/>
      <c r="AA2" s="270"/>
      <c r="AB2" s="270"/>
      <c r="AC2" s="270"/>
      <c r="AD2" s="270"/>
      <c r="AE2" s="64"/>
      <c r="AF2" s="64"/>
      <c r="AG2" s="64"/>
      <c r="AH2" s="64"/>
      <c r="AI2" s="64"/>
      <c r="AJ2" s="64"/>
      <c r="AK2" s="64"/>
      <c r="AL2" s="64"/>
      <c r="AM2" s="64"/>
      <c r="AN2" s="64"/>
      <c r="AO2" s="64"/>
      <c r="AP2" s="64"/>
      <c r="AQ2" s="64"/>
      <c r="AR2" s="64"/>
      <c r="AS2" s="64"/>
      <c r="AT2" s="64"/>
      <c r="AU2" s="64"/>
      <c r="AV2" s="64"/>
      <c r="AW2" s="64"/>
    </row>
    <row r="3" spans="1:67" s="271" customFormat="1" ht="6.75" customHeight="1" x14ac:dyDescent="0.15"/>
    <row r="4" spans="1:67" s="271" customFormat="1" ht="16.5" customHeight="1" x14ac:dyDescent="0.15">
      <c r="C4" s="272" t="s">
        <v>320</v>
      </c>
    </row>
    <row r="5" spans="1:67" s="273" customFormat="1" ht="15" customHeight="1" x14ac:dyDescent="0.15">
      <c r="C5" s="274" t="s">
        <v>321</v>
      </c>
      <c r="D5" s="274"/>
      <c r="E5" s="274"/>
      <c r="F5" s="274"/>
      <c r="G5" s="275"/>
      <c r="H5" s="275"/>
      <c r="I5" s="274" t="s">
        <v>322</v>
      </c>
      <c r="J5" s="274"/>
      <c r="K5" s="274"/>
      <c r="L5" s="274"/>
      <c r="M5" s="274"/>
      <c r="N5" s="274"/>
      <c r="O5" s="274"/>
      <c r="P5" s="274"/>
      <c r="Q5" s="274"/>
      <c r="R5" s="274"/>
      <c r="S5" s="274"/>
      <c r="T5" s="274"/>
      <c r="U5" s="274"/>
      <c r="V5" s="274"/>
      <c r="W5" s="274"/>
      <c r="X5" s="275"/>
      <c r="Y5" s="274" t="s">
        <v>323</v>
      </c>
      <c r="Z5" s="274"/>
      <c r="AA5" s="274"/>
      <c r="AB5" s="274"/>
      <c r="AC5" s="274"/>
      <c r="AD5" s="274"/>
      <c r="AE5" s="274"/>
      <c r="AF5" s="274"/>
      <c r="AG5" s="274"/>
      <c r="AH5" s="274"/>
      <c r="AI5" s="274"/>
      <c r="AJ5" s="274"/>
      <c r="AK5" s="275"/>
      <c r="AL5" s="274"/>
      <c r="AM5" s="274"/>
      <c r="AN5" s="275"/>
      <c r="AO5" s="274" t="s">
        <v>324</v>
      </c>
      <c r="AP5" s="275"/>
      <c r="AQ5" s="275"/>
      <c r="AR5" s="275"/>
      <c r="AS5" s="275"/>
      <c r="AT5" s="274" t="s">
        <v>325</v>
      </c>
      <c r="AU5" s="275"/>
      <c r="AV5" s="274"/>
      <c r="AW5" s="275"/>
      <c r="AX5" s="274"/>
      <c r="AY5" s="274"/>
      <c r="AZ5" s="274"/>
      <c r="BA5" s="274"/>
      <c r="BB5" s="274"/>
      <c r="BC5" s="274"/>
      <c r="BD5" s="274"/>
      <c r="BE5" s="274"/>
      <c r="BF5" s="274"/>
      <c r="BG5" s="275"/>
      <c r="BH5" s="274"/>
      <c r="BI5" s="275"/>
      <c r="BJ5" s="275"/>
      <c r="BK5" s="275"/>
      <c r="BL5" s="275"/>
    </row>
    <row r="6" spans="1:67" s="276" customFormat="1" ht="17.100000000000001" customHeight="1" x14ac:dyDescent="0.15">
      <c r="C6" s="475" t="str">
        <f>P29</f>
        <v>加地龍太</v>
      </c>
      <c r="D6" s="476" t="str">
        <f>X29</f>
        <v>TEAM BLOWIN</v>
      </c>
      <c r="E6" s="476"/>
      <c r="F6" s="476"/>
      <c r="G6" s="477"/>
      <c r="H6" s="466"/>
      <c r="I6" s="478" t="str">
        <f>P58</f>
        <v>大畑悠人</v>
      </c>
      <c r="J6" s="476"/>
      <c r="K6" s="476"/>
      <c r="L6" s="476"/>
      <c r="M6" s="476"/>
      <c r="N6" s="476"/>
      <c r="O6" s="476"/>
      <c r="P6" s="476" t="str">
        <f>X58</f>
        <v>え～る</v>
      </c>
      <c r="Q6" s="476"/>
      <c r="R6" s="476"/>
      <c r="S6" s="476"/>
      <c r="T6" s="476"/>
      <c r="U6" s="476"/>
      <c r="V6" s="476"/>
      <c r="W6" s="477"/>
      <c r="X6" s="468"/>
      <c r="Y6" s="478" t="str">
        <f>R88</f>
        <v>濱田佳希</v>
      </c>
      <c r="Z6" s="476"/>
      <c r="AA6" s="476"/>
      <c r="AB6" s="476"/>
      <c r="AC6" s="476"/>
      <c r="AD6" s="476"/>
      <c r="AE6" s="476"/>
      <c r="AF6" s="476" t="str">
        <f>Z88</f>
        <v>ＷＩＮＧ</v>
      </c>
      <c r="AG6" s="476"/>
      <c r="AH6" s="476"/>
      <c r="AI6" s="476"/>
      <c r="AJ6" s="476"/>
      <c r="AK6" s="476"/>
      <c r="AL6" s="476"/>
      <c r="AM6" s="477"/>
      <c r="AN6" s="469"/>
      <c r="AO6" s="478" t="str">
        <f>R135</f>
        <v>深岡立夢</v>
      </c>
      <c r="AP6" s="476"/>
      <c r="AQ6" s="476" t="str">
        <f>Z135</f>
        <v>三豊ｼﾞｭﾆｱ</v>
      </c>
      <c r="AR6" s="477"/>
      <c r="AS6" s="459"/>
      <c r="AT6" s="458" t="s">
        <v>342</v>
      </c>
      <c r="AU6" s="456"/>
      <c r="AV6" s="456"/>
      <c r="AW6" s="456"/>
      <c r="AX6" s="456"/>
      <c r="AY6" s="456"/>
      <c r="AZ6" s="456"/>
      <c r="BA6" s="456" t="str">
        <f>N231</f>
        <v>-</v>
      </c>
      <c r="BB6" s="456"/>
      <c r="BC6" s="456"/>
      <c r="BD6" s="456"/>
      <c r="BE6" s="456"/>
      <c r="BF6" s="456"/>
      <c r="BG6" s="456"/>
      <c r="BH6" s="457"/>
      <c r="BI6" s="281"/>
      <c r="BJ6" s="281"/>
      <c r="BK6" s="281"/>
    </row>
    <row r="7" spans="1:67" s="276" customFormat="1" ht="17.100000000000001" customHeight="1" x14ac:dyDescent="0.15">
      <c r="C7" s="479" t="str">
        <f>P30</f>
        <v>平塚祐也</v>
      </c>
      <c r="D7" s="480" t="str">
        <f>X30</f>
        <v>みかん</v>
      </c>
      <c r="E7" s="480"/>
      <c r="F7" s="480"/>
      <c r="G7" s="481"/>
      <c r="H7" s="466"/>
      <c r="I7" s="482" t="str">
        <f>P59</f>
        <v>増田清志</v>
      </c>
      <c r="J7" s="480"/>
      <c r="K7" s="480"/>
      <c r="L7" s="480"/>
      <c r="M7" s="480"/>
      <c r="N7" s="480"/>
      <c r="O7" s="480"/>
      <c r="P7" s="480" t="str">
        <f>X59</f>
        <v>え～る</v>
      </c>
      <c r="Q7" s="480"/>
      <c r="R7" s="480"/>
      <c r="S7" s="480"/>
      <c r="T7" s="480"/>
      <c r="U7" s="480"/>
      <c r="V7" s="480"/>
      <c r="W7" s="481"/>
      <c r="X7" s="468"/>
      <c r="Y7" s="482" t="str">
        <f>R89</f>
        <v>宇賀滉一郎</v>
      </c>
      <c r="Z7" s="480"/>
      <c r="AA7" s="480"/>
      <c r="AB7" s="480"/>
      <c r="AC7" s="480"/>
      <c r="AD7" s="480"/>
      <c r="AE7" s="480"/>
      <c r="AF7" s="480" t="str">
        <f>Z89</f>
        <v>ＷＩＮＧ</v>
      </c>
      <c r="AG7" s="480"/>
      <c r="AH7" s="480"/>
      <c r="AI7" s="480"/>
      <c r="AJ7" s="480"/>
      <c r="AK7" s="480"/>
      <c r="AL7" s="480"/>
      <c r="AM7" s="481"/>
      <c r="AN7" s="469"/>
      <c r="AO7" s="482" t="str">
        <f>R136</f>
        <v>村上莉仁</v>
      </c>
      <c r="AP7" s="480"/>
      <c r="AQ7" s="480" t="str">
        <f>Z136</f>
        <v>香川ｽｸｰﾙ</v>
      </c>
      <c r="AR7" s="481"/>
      <c r="AS7" s="459"/>
      <c r="AT7" s="462" t="s">
        <v>342</v>
      </c>
      <c r="AU7" s="460"/>
      <c r="AV7" s="460"/>
      <c r="AW7" s="460"/>
      <c r="AX7" s="460"/>
      <c r="AY7" s="460"/>
      <c r="AZ7" s="460"/>
      <c r="BA7" s="460" t="s">
        <v>342</v>
      </c>
      <c r="BB7" s="460"/>
      <c r="BC7" s="460"/>
      <c r="BD7" s="460"/>
      <c r="BE7" s="460"/>
      <c r="BF7" s="460"/>
      <c r="BG7" s="460"/>
      <c r="BH7" s="461"/>
    </row>
    <row r="8" spans="1:67" s="276" customFormat="1" ht="99.95" customHeight="1" x14ac:dyDescent="0.15">
      <c r="C8" s="282"/>
      <c r="D8" s="283"/>
      <c r="E8" s="283"/>
      <c r="F8" s="283"/>
      <c r="G8" s="284"/>
      <c r="H8" s="277"/>
      <c r="I8" s="285"/>
      <c r="J8" s="286"/>
      <c r="K8" s="286"/>
      <c r="L8" s="286"/>
      <c r="M8" s="286"/>
      <c r="N8" s="286"/>
      <c r="O8" s="286"/>
      <c r="P8" s="286"/>
      <c r="Q8" s="286"/>
      <c r="R8" s="286"/>
      <c r="S8" s="286"/>
      <c r="T8" s="286"/>
      <c r="U8" s="286"/>
      <c r="V8" s="286"/>
      <c r="W8" s="287"/>
      <c r="X8" s="278"/>
      <c r="Y8" s="285"/>
      <c r="Z8" s="286"/>
      <c r="AA8" s="286"/>
      <c r="AB8" s="286"/>
      <c r="AC8" s="286"/>
      <c r="AD8" s="286"/>
      <c r="AE8" s="286"/>
      <c r="AF8" s="286"/>
      <c r="AG8" s="286"/>
      <c r="AH8" s="286"/>
      <c r="AI8" s="286"/>
      <c r="AJ8" s="286"/>
      <c r="AK8" s="286"/>
      <c r="AL8" s="286"/>
      <c r="AM8" s="287"/>
      <c r="AN8" s="279"/>
      <c r="AO8" s="288"/>
      <c r="AP8" s="286"/>
      <c r="AQ8" s="286"/>
      <c r="AR8" s="287"/>
      <c r="AS8" s="280"/>
      <c r="AT8" s="296"/>
      <c r="AU8" s="297"/>
      <c r="AV8" s="297"/>
      <c r="AW8" s="297"/>
      <c r="AX8" s="297"/>
      <c r="AY8" s="297"/>
      <c r="AZ8" s="297"/>
      <c r="BA8" s="297"/>
      <c r="BB8" s="297"/>
      <c r="BC8" s="297"/>
      <c r="BD8" s="297"/>
      <c r="BE8" s="297"/>
      <c r="BF8" s="297"/>
      <c r="BG8" s="297"/>
      <c r="BH8" s="298"/>
    </row>
    <row r="9" spans="1:67" s="273" customFormat="1" ht="15" customHeight="1" x14ac:dyDescent="0.15">
      <c r="C9" s="274" t="s">
        <v>326</v>
      </c>
      <c r="D9" s="274"/>
      <c r="E9" s="274"/>
      <c r="F9" s="274"/>
      <c r="G9" s="274"/>
      <c r="H9" s="275"/>
      <c r="I9" s="274" t="s">
        <v>327</v>
      </c>
      <c r="J9" s="274"/>
      <c r="K9" s="274"/>
      <c r="L9" s="274"/>
      <c r="M9" s="274"/>
      <c r="N9" s="274"/>
      <c r="O9" s="274"/>
      <c r="P9" s="274"/>
      <c r="Q9" s="274"/>
      <c r="R9" s="274"/>
      <c r="S9" s="274"/>
      <c r="T9" s="274"/>
      <c r="U9" s="274"/>
      <c r="V9" s="274"/>
      <c r="W9" s="274"/>
      <c r="X9" s="275"/>
      <c r="Y9" s="274" t="s">
        <v>328</v>
      </c>
      <c r="Z9" s="274"/>
      <c r="AA9" s="274"/>
      <c r="AB9" s="274"/>
      <c r="AC9" s="274"/>
      <c r="AD9" s="274"/>
      <c r="AE9" s="274"/>
      <c r="AF9" s="274"/>
      <c r="AG9" s="274"/>
      <c r="AH9" s="274"/>
      <c r="AI9" s="274"/>
      <c r="AJ9" s="274"/>
      <c r="AK9" s="275"/>
      <c r="AL9" s="274"/>
      <c r="AM9" s="274"/>
      <c r="AN9" s="275"/>
      <c r="AO9" s="274" t="s">
        <v>329</v>
      </c>
      <c r="AP9" s="275"/>
      <c r="AQ9" s="275"/>
      <c r="AR9" s="274"/>
      <c r="AS9" s="275"/>
      <c r="AT9" s="274" t="s">
        <v>330</v>
      </c>
      <c r="AU9" s="274"/>
      <c r="AV9" s="274"/>
      <c r="AW9" s="274"/>
      <c r="AX9" s="274"/>
      <c r="AY9" s="274"/>
      <c r="AZ9" s="274"/>
      <c r="BA9" s="274"/>
      <c r="BB9" s="274"/>
      <c r="BC9" s="275"/>
      <c r="BD9" s="274"/>
      <c r="BE9" s="274"/>
      <c r="BF9" s="274"/>
      <c r="BG9" s="274"/>
      <c r="BH9" s="275"/>
    </row>
    <row r="10" spans="1:67" s="276" customFormat="1" ht="17.100000000000001" customHeight="1" x14ac:dyDescent="0.15">
      <c r="C10" s="475" t="str">
        <f>P32</f>
        <v>安田春二</v>
      </c>
      <c r="D10" s="476" t="str">
        <f>X32</f>
        <v>高松ｸﾗﾌﾞ</v>
      </c>
      <c r="E10" s="476"/>
      <c r="F10" s="476"/>
      <c r="G10" s="477"/>
      <c r="H10" s="466"/>
      <c r="I10" s="478" t="str">
        <f>P61</f>
        <v>大森　匠</v>
      </c>
      <c r="J10" s="476"/>
      <c r="K10" s="476"/>
      <c r="L10" s="476"/>
      <c r="M10" s="476"/>
      <c r="N10" s="476"/>
      <c r="O10" s="476"/>
      <c r="P10" s="476" t="str">
        <f>X61</f>
        <v>ＬＩＶＥＬＹ</v>
      </c>
      <c r="Q10" s="476"/>
      <c r="R10" s="476"/>
      <c r="S10" s="476"/>
      <c r="T10" s="476"/>
      <c r="U10" s="476"/>
      <c r="V10" s="476"/>
      <c r="W10" s="477"/>
      <c r="X10" s="468"/>
      <c r="Y10" s="478" t="str">
        <f>R91</f>
        <v>大藤駿作</v>
      </c>
      <c r="Z10" s="476"/>
      <c r="AA10" s="476"/>
      <c r="AB10" s="476"/>
      <c r="AC10" s="476"/>
      <c r="AD10" s="476"/>
      <c r="AE10" s="476"/>
      <c r="AF10" s="476" t="str">
        <f>Z91</f>
        <v>え～る</v>
      </c>
      <c r="AG10" s="476"/>
      <c r="AH10" s="476"/>
      <c r="AI10" s="476"/>
      <c r="AJ10" s="476"/>
      <c r="AK10" s="476"/>
      <c r="AL10" s="476"/>
      <c r="AM10" s="477"/>
      <c r="AN10" s="469"/>
      <c r="AO10" s="478" t="str">
        <f>R138</f>
        <v>松木孝仁</v>
      </c>
      <c r="AP10" s="476"/>
      <c r="AQ10" s="476" t="str">
        <f>Z138</f>
        <v>Ｔ．Ｍ．Ｂ</v>
      </c>
      <c r="AR10" s="477"/>
      <c r="AS10" s="459"/>
      <c r="AT10" s="458" t="s">
        <v>342</v>
      </c>
      <c r="AU10" s="456"/>
      <c r="AV10" s="456"/>
      <c r="AW10" s="456"/>
      <c r="AX10" s="456"/>
      <c r="AY10" s="456"/>
      <c r="AZ10" s="456"/>
      <c r="BA10" s="456" t="s">
        <v>343</v>
      </c>
      <c r="BB10" s="456"/>
      <c r="BC10" s="456"/>
      <c r="BD10" s="456"/>
      <c r="BE10" s="456"/>
      <c r="BF10" s="456"/>
      <c r="BG10" s="456"/>
      <c r="BH10" s="457"/>
    </row>
    <row r="11" spans="1:67" s="276" customFormat="1" ht="17.100000000000001" customHeight="1" x14ac:dyDescent="0.15">
      <c r="C11" s="479" t="str">
        <f>P33</f>
        <v>田辺栄司</v>
      </c>
      <c r="D11" s="480" t="str">
        <f>X33</f>
        <v>たまてん</v>
      </c>
      <c r="E11" s="480"/>
      <c r="F11" s="480"/>
      <c r="G11" s="481"/>
      <c r="H11" s="466"/>
      <c r="I11" s="482" t="str">
        <f>P62</f>
        <v>早嶋雄太</v>
      </c>
      <c r="J11" s="480"/>
      <c r="K11" s="480"/>
      <c r="L11" s="480"/>
      <c r="M11" s="480"/>
      <c r="N11" s="480"/>
      <c r="O11" s="480"/>
      <c r="P11" s="480" t="str">
        <f>X62</f>
        <v>ＬＩＶＥＬＹ</v>
      </c>
      <c r="Q11" s="480"/>
      <c r="R11" s="480"/>
      <c r="S11" s="480"/>
      <c r="T11" s="480"/>
      <c r="U11" s="480"/>
      <c r="V11" s="480"/>
      <c r="W11" s="481"/>
      <c r="X11" s="468"/>
      <c r="Y11" s="482" t="str">
        <f>R92</f>
        <v>原　拓也</v>
      </c>
      <c r="Z11" s="480"/>
      <c r="AA11" s="480"/>
      <c r="AB11" s="480"/>
      <c r="AC11" s="480"/>
      <c r="AD11" s="480"/>
      <c r="AE11" s="480"/>
      <c r="AF11" s="480" t="str">
        <f>Z92</f>
        <v>え～る</v>
      </c>
      <c r="AG11" s="480"/>
      <c r="AH11" s="480"/>
      <c r="AI11" s="480"/>
      <c r="AJ11" s="480"/>
      <c r="AK11" s="480"/>
      <c r="AL11" s="480"/>
      <c r="AM11" s="481"/>
      <c r="AN11" s="469"/>
      <c r="AO11" s="482" t="str">
        <f>R139</f>
        <v>山口　勲</v>
      </c>
      <c r="AP11" s="480"/>
      <c r="AQ11" s="480" t="str">
        <f>Z139</f>
        <v>Ｔ．Ｍ．Ｂ</v>
      </c>
      <c r="AR11" s="481"/>
      <c r="AS11" s="459"/>
      <c r="AT11" s="462" t="str">
        <f>F236</f>
        <v>-</v>
      </c>
      <c r="AU11" s="460"/>
      <c r="AV11" s="460"/>
      <c r="AW11" s="460"/>
      <c r="AX11" s="460"/>
      <c r="AY11" s="460"/>
      <c r="AZ11" s="460"/>
      <c r="BA11" s="460" t="s">
        <v>342</v>
      </c>
      <c r="BB11" s="460"/>
      <c r="BC11" s="460"/>
      <c r="BD11" s="460"/>
      <c r="BE11" s="460"/>
      <c r="BF11" s="460"/>
      <c r="BG11" s="460"/>
      <c r="BH11" s="461"/>
    </row>
    <row r="12" spans="1:67" s="276" customFormat="1" ht="99.95" customHeight="1" x14ac:dyDescent="0.15">
      <c r="C12" s="282"/>
      <c r="D12" s="283"/>
      <c r="E12" s="283"/>
      <c r="F12" s="283"/>
      <c r="G12" s="284"/>
      <c r="H12" s="277"/>
      <c r="I12" s="285"/>
      <c r="J12" s="286"/>
      <c r="K12" s="286"/>
      <c r="L12" s="286"/>
      <c r="M12" s="286"/>
      <c r="N12" s="286"/>
      <c r="O12" s="286"/>
      <c r="P12" s="286"/>
      <c r="Q12" s="286"/>
      <c r="R12" s="286"/>
      <c r="S12" s="286"/>
      <c r="T12" s="286"/>
      <c r="U12" s="286"/>
      <c r="V12" s="286"/>
      <c r="W12" s="287"/>
      <c r="X12" s="278"/>
      <c r="Y12" s="285"/>
      <c r="Z12" s="286"/>
      <c r="AA12" s="286"/>
      <c r="AB12" s="286"/>
      <c r="AC12" s="286"/>
      <c r="AD12" s="286"/>
      <c r="AE12" s="286"/>
      <c r="AF12" s="286"/>
      <c r="AG12" s="286"/>
      <c r="AH12" s="286"/>
      <c r="AI12" s="286"/>
      <c r="AJ12" s="286"/>
      <c r="AK12" s="286"/>
      <c r="AL12" s="286"/>
      <c r="AM12" s="287"/>
      <c r="AN12" s="279"/>
      <c r="AO12" s="288"/>
      <c r="AP12" s="286"/>
      <c r="AQ12" s="286"/>
      <c r="AR12" s="287"/>
      <c r="AS12" s="280"/>
      <c r="AT12" s="296"/>
      <c r="AU12" s="297"/>
      <c r="AV12" s="297"/>
      <c r="AW12" s="297"/>
      <c r="AX12" s="297"/>
      <c r="AY12" s="297"/>
      <c r="AZ12" s="297"/>
      <c r="BA12" s="297"/>
      <c r="BB12" s="297"/>
      <c r="BC12" s="297"/>
      <c r="BD12" s="297"/>
      <c r="BE12" s="297"/>
      <c r="BF12" s="297"/>
      <c r="BG12" s="297"/>
      <c r="BH12" s="298"/>
    </row>
    <row r="13" spans="1:67" s="271" customFormat="1" ht="9.75" customHeight="1" x14ac:dyDescent="0.15"/>
    <row r="14" spans="1:67" s="273" customFormat="1" ht="15" customHeight="1" x14ac:dyDescent="0.15">
      <c r="C14" s="274" t="s">
        <v>331</v>
      </c>
      <c r="D14" s="274"/>
      <c r="E14" s="274"/>
      <c r="F14" s="274"/>
      <c r="G14" s="274"/>
      <c r="H14" s="275"/>
      <c r="I14" s="274" t="s">
        <v>332</v>
      </c>
      <c r="J14" s="274"/>
      <c r="K14" s="274"/>
      <c r="L14" s="274"/>
      <c r="M14" s="274"/>
      <c r="N14" s="274"/>
      <c r="O14" s="274"/>
      <c r="P14" s="274"/>
      <c r="Q14" s="274"/>
      <c r="R14" s="274"/>
      <c r="S14" s="274"/>
      <c r="T14" s="274"/>
      <c r="U14" s="274"/>
      <c r="V14" s="274"/>
      <c r="W14" s="274"/>
      <c r="X14" s="275"/>
      <c r="Y14" s="274" t="s">
        <v>333</v>
      </c>
      <c r="Z14" s="274"/>
      <c r="AA14" s="274"/>
      <c r="AB14" s="274"/>
      <c r="AC14" s="274"/>
      <c r="AD14" s="274"/>
      <c r="AE14" s="274"/>
      <c r="AF14" s="274"/>
      <c r="AG14" s="274"/>
      <c r="AH14" s="274"/>
      <c r="AI14" s="274"/>
      <c r="AJ14" s="274"/>
      <c r="AK14" s="275"/>
      <c r="AL14" s="274"/>
      <c r="AM14" s="274"/>
      <c r="AN14" s="275"/>
      <c r="AO14" s="274" t="s">
        <v>334</v>
      </c>
      <c r="AP14" s="275"/>
      <c r="AQ14" s="275"/>
      <c r="AR14" s="274"/>
      <c r="AS14" s="275"/>
      <c r="AT14" s="274" t="s">
        <v>335</v>
      </c>
      <c r="AU14" s="274"/>
      <c r="AV14" s="274"/>
      <c r="AW14" s="274"/>
      <c r="AX14" s="274"/>
      <c r="AY14" s="274"/>
      <c r="AZ14" s="274"/>
      <c r="BA14" s="274"/>
      <c r="BB14" s="274"/>
      <c r="BC14" s="275"/>
      <c r="BD14" s="274"/>
      <c r="BE14" s="274"/>
      <c r="BF14" s="274"/>
      <c r="BG14" s="274"/>
      <c r="BH14" s="275"/>
    </row>
    <row r="15" spans="1:67" s="276" customFormat="1" ht="17.100000000000001" customHeight="1" x14ac:dyDescent="0.15">
      <c r="C15" s="463" t="str">
        <f>AQ191</f>
        <v>羽鳥めぐみ</v>
      </c>
      <c r="D15" s="464" t="str">
        <f>AR191</f>
        <v>松山市民ｸﾗﾌﾞ</v>
      </c>
      <c r="E15" s="464"/>
      <c r="F15" s="464"/>
      <c r="G15" s="465"/>
      <c r="H15" s="466"/>
      <c r="I15" s="467" t="str">
        <f>AQ214</f>
        <v>竹島由季子</v>
      </c>
      <c r="J15" s="464"/>
      <c r="K15" s="464"/>
      <c r="L15" s="464"/>
      <c r="M15" s="464"/>
      <c r="N15" s="464"/>
      <c r="O15" s="464"/>
      <c r="P15" s="464" t="str">
        <f>AR214</f>
        <v>ＬＩＶＥＬＹ</v>
      </c>
      <c r="Q15" s="464"/>
      <c r="R15" s="464"/>
      <c r="S15" s="464"/>
      <c r="T15" s="464"/>
      <c r="U15" s="464"/>
      <c r="V15" s="464"/>
      <c r="W15" s="465"/>
      <c r="X15" s="468"/>
      <c r="Y15" s="467" t="str">
        <f>AP235</f>
        <v>松本沙織</v>
      </c>
      <c r="Z15" s="464"/>
      <c r="AA15" s="464"/>
      <c r="AB15" s="464"/>
      <c r="AC15" s="464"/>
      <c r="AD15" s="464"/>
      <c r="AE15" s="464"/>
      <c r="AF15" s="464" t="str">
        <f>AQ235</f>
        <v>双葉</v>
      </c>
      <c r="AG15" s="464"/>
      <c r="AH15" s="464"/>
      <c r="AI15" s="464"/>
      <c r="AJ15" s="464"/>
      <c r="AK15" s="464"/>
      <c r="AL15" s="464"/>
      <c r="AM15" s="465"/>
      <c r="AN15" s="469"/>
      <c r="AO15" s="467" t="str">
        <f>R250</f>
        <v>高橋麻菜美</v>
      </c>
      <c r="AP15" s="464"/>
      <c r="AQ15" s="464" t="str">
        <f>Z250</f>
        <v>はね会</v>
      </c>
      <c r="AR15" s="465"/>
      <c r="AS15" s="470"/>
      <c r="AT15" s="467" t="str">
        <f>K294</f>
        <v>石井ひまり</v>
      </c>
      <c r="AU15" s="464"/>
      <c r="AV15" s="464"/>
      <c r="AW15" s="464"/>
      <c r="AX15" s="464"/>
      <c r="AY15" s="464"/>
      <c r="AZ15" s="464"/>
      <c r="BA15" s="464" t="str">
        <f>S294</f>
        <v>土居中</v>
      </c>
      <c r="BB15" s="464"/>
      <c r="BC15" s="464"/>
      <c r="BD15" s="464"/>
      <c r="BE15" s="464"/>
      <c r="BF15" s="464"/>
      <c r="BG15" s="464"/>
      <c r="BH15" s="465"/>
    </row>
    <row r="16" spans="1:67" s="276" customFormat="1" ht="17.100000000000001" customHeight="1" x14ac:dyDescent="0.15">
      <c r="C16" s="471" t="str">
        <f>AQ192</f>
        <v>久保明美</v>
      </c>
      <c r="D16" s="472" t="str">
        <f>AR192</f>
        <v>ランバー</v>
      </c>
      <c r="E16" s="472"/>
      <c r="F16" s="472"/>
      <c r="G16" s="473"/>
      <c r="H16" s="466"/>
      <c r="I16" s="474" t="str">
        <f>AQ215</f>
        <v>森川瑞穂</v>
      </c>
      <c r="J16" s="472"/>
      <c r="K16" s="472"/>
      <c r="L16" s="472"/>
      <c r="M16" s="472"/>
      <c r="N16" s="472"/>
      <c r="O16" s="472"/>
      <c r="P16" s="472" t="str">
        <f>AR215</f>
        <v>多肥体協</v>
      </c>
      <c r="Q16" s="472"/>
      <c r="R16" s="472"/>
      <c r="S16" s="472"/>
      <c r="T16" s="472"/>
      <c r="U16" s="472"/>
      <c r="V16" s="472"/>
      <c r="W16" s="473"/>
      <c r="X16" s="468"/>
      <c r="Y16" s="474" t="str">
        <f>AP236</f>
        <v>本田容子</v>
      </c>
      <c r="Z16" s="472"/>
      <c r="AA16" s="472"/>
      <c r="AB16" s="472"/>
      <c r="AC16" s="472"/>
      <c r="AD16" s="472"/>
      <c r="AE16" s="472"/>
      <c r="AF16" s="472" t="str">
        <f>AQ236</f>
        <v>双葉</v>
      </c>
      <c r="AG16" s="472"/>
      <c r="AH16" s="472"/>
      <c r="AI16" s="472"/>
      <c r="AJ16" s="472"/>
      <c r="AK16" s="472"/>
      <c r="AL16" s="472"/>
      <c r="AM16" s="473"/>
      <c r="AN16" s="469"/>
      <c r="AO16" s="474" t="str">
        <f>R251</f>
        <v>尾崎夕子</v>
      </c>
      <c r="AP16" s="472"/>
      <c r="AQ16" s="472" t="str">
        <f>Z251</f>
        <v>ＴＨＥ　ＤＡＩ</v>
      </c>
      <c r="AR16" s="473"/>
      <c r="AS16" s="470"/>
      <c r="AT16" s="474" t="str">
        <f>K295</f>
        <v>山中杏里</v>
      </c>
      <c r="AU16" s="472"/>
      <c r="AV16" s="472"/>
      <c r="AW16" s="472"/>
      <c r="AX16" s="472"/>
      <c r="AY16" s="472"/>
      <c r="AZ16" s="472"/>
      <c r="BA16" s="472" t="str">
        <f>S295</f>
        <v>土居中</v>
      </c>
      <c r="BB16" s="472"/>
      <c r="BC16" s="472"/>
      <c r="BD16" s="472"/>
      <c r="BE16" s="472"/>
      <c r="BF16" s="472"/>
      <c r="BG16" s="472"/>
      <c r="BH16" s="473"/>
    </row>
    <row r="17" spans="1:76" s="276" customFormat="1" ht="99.95" customHeight="1" x14ac:dyDescent="0.15">
      <c r="C17" s="289"/>
      <c r="D17" s="290"/>
      <c r="E17" s="290"/>
      <c r="F17" s="290"/>
      <c r="G17" s="291"/>
      <c r="H17" s="277"/>
      <c r="I17" s="292"/>
      <c r="J17" s="293"/>
      <c r="K17" s="293"/>
      <c r="L17" s="293"/>
      <c r="M17" s="293"/>
      <c r="N17" s="293"/>
      <c r="O17" s="293"/>
      <c r="P17" s="293"/>
      <c r="Q17" s="293"/>
      <c r="R17" s="293"/>
      <c r="S17" s="293"/>
      <c r="T17" s="293"/>
      <c r="U17" s="293"/>
      <c r="V17" s="293"/>
      <c r="W17" s="294"/>
      <c r="X17" s="278"/>
      <c r="Y17" s="292"/>
      <c r="Z17" s="293"/>
      <c r="AA17" s="293"/>
      <c r="AB17" s="293"/>
      <c r="AC17" s="293"/>
      <c r="AD17" s="293"/>
      <c r="AE17" s="293"/>
      <c r="AF17" s="293"/>
      <c r="AG17" s="293"/>
      <c r="AH17" s="293"/>
      <c r="AI17" s="293"/>
      <c r="AJ17" s="293"/>
      <c r="AK17" s="293"/>
      <c r="AL17" s="293"/>
      <c r="AM17" s="294"/>
      <c r="AN17" s="279"/>
      <c r="AO17" s="295"/>
      <c r="AP17" s="293"/>
      <c r="AQ17" s="293"/>
      <c r="AR17" s="294"/>
      <c r="AS17" s="280"/>
      <c r="AT17" s="292"/>
      <c r="AU17" s="293"/>
      <c r="AV17" s="293"/>
      <c r="AW17" s="293"/>
      <c r="AX17" s="293"/>
      <c r="AY17" s="293"/>
      <c r="AZ17" s="293"/>
      <c r="BA17" s="293"/>
      <c r="BB17" s="293"/>
      <c r="BC17" s="293"/>
      <c r="BD17" s="293"/>
      <c r="BE17" s="293"/>
      <c r="BF17" s="293"/>
      <c r="BG17" s="293"/>
      <c r="BH17" s="294"/>
    </row>
    <row r="18" spans="1:76" s="273" customFormat="1" ht="15" customHeight="1" x14ac:dyDescent="0.15">
      <c r="C18" s="274" t="s">
        <v>336</v>
      </c>
      <c r="D18" s="274"/>
      <c r="E18" s="274"/>
      <c r="F18" s="274"/>
      <c r="G18" s="274"/>
      <c r="H18" s="275"/>
      <c r="I18" s="274" t="s">
        <v>337</v>
      </c>
      <c r="J18" s="274"/>
      <c r="K18" s="274"/>
      <c r="L18" s="274"/>
      <c r="M18" s="274"/>
      <c r="N18" s="274"/>
      <c r="O18" s="274"/>
      <c r="P18" s="274"/>
      <c r="Q18" s="274"/>
      <c r="R18" s="274"/>
      <c r="S18" s="274"/>
      <c r="T18" s="274"/>
      <c r="U18" s="274"/>
      <c r="V18" s="274"/>
      <c r="W18" s="274"/>
      <c r="X18" s="275"/>
      <c r="Y18" s="274" t="s">
        <v>338</v>
      </c>
      <c r="Z18" s="274"/>
      <c r="AA18" s="274"/>
      <c r="AB18" s="274"/>
      <c r="AC18" s="274"/>
      <c r="AD18" s="274"/>
      <c r="AE18" s="274"/>
      <c r="AF18" s="274"/>
      <c r="AG18" s="274"/>
      <c r="AH18" s="274"/>
      <c r="AI18" s="274"/>
      <c r="AJ18" s="274"/>
      <c r="AK18" s="275"/>
      <c r="AL18" s="274"/>
      <c r="AM18" s="274"/>
      <c r="AN18" s="275"/>
      <c r="AO18" s="274" t="s">
        <v>339</v>
      </c>
      <c r="AP18" s="275"/>
      <c r="AQ18" s="275"/>
      <c r="AR18" s="274"/>
      <c r="AS18" s="275"/>
      <c r="AT18" s="274" t="s">
        <v>340</v>
      </c>
      <c r="AU18" s="274"/>
      <c r="AV18" s="274"/>
      <c r="AW18" s="274"/>
      <c r="AX18" s="274"/>
      <c r="AY18" s="274"/>
      <c r="AZ18" s="274"/>
      <c r="BA18" s="274"/>
      <c r="BB18" s="274"/>
      <c r="BC18" s="275"/>
      <c r="BD18" s="274"/>
      <c r="BE18" s="274"/>
      <c r="BF18" s="274"/>
      <c r="BG18" s="274"/>
      <c r="BH18" s="275"/>
    </row>
    <row r="19" spans="1:76" s="276" customFormat="1" ht="17.100000000000001" customHeight="1" x14ac:dyDescent="0.15">
      <c r="C19" s="463" t="str">
        <f>AQ194</f>
        <v>曽我部里恵</v>
      </c>
      <c r="D19" s="464" t="str">
        <f>AR194</f>
        <v>south club</v>
      </c>
      <c r="E19" s="464"/>
      <c r="F19" s="464"/>
      <c r="G19" s="465"/>
      <c r="H19" s="466"/>
      <c r="I19" s="467" t="str">
        <f>AQ217</f>
        <v>佐伯玲子</v>
      </c>
      <c r="J19" s="464"/>
      <c r="K19" s="464"/>
      <c r="L19" s="464"/>
      <c r="M19" s="464"/>
      <c r="N19" s="464"/>
      <c r="O19" s="464"/>
      <c r="P19" s="464" t="str">
        <f>AR217</f>
        <v>西条ﾊﾞｰﾄﾞ</v>
      </c>
      <c r="Q19" s="464"/>
      <c r="R19" s="464"/>
      <c r="S19" s="464"/>
      <c r="T19" s="464"/>
      <c r="U19" s="464"/>
      <c r="V19" s="464"/>
      <c r="W19" s="465"/>
      <c r="X19" s="468"/>
      <c r="Y19" s="467" t="str">
        <f>AP238</f>
        <v>山下明子</v>
      </c>
      <c r="Z19" s="464"/>
      <c r="AA19" s="464"/>
      <c r="AB19" s="464"/>
      <c r="AC19" s="464"/>
      <c r="AD19" s="464"/>
      <c r="AE19" s="464"/>
      <c r="AF19" s="464" t="str">
        <f>AQ238</f>
        <v>くにたＢＣ</v>
      </c>
      <c r="AG19" s="464"/>
      <c r="AH19" s="464"/>
      <c r="AI19" s="464"/>
      <c r="AJ19" s="464"/>
      <c r="AK19" s="464"/>
      <c r="AL19" s="464"/>
      <c r="AM19" s="465"/>
      <c r="AN19" s="469"/>
      <c r="AO19" s="467" t="str">
        <f>R253</f>
        <v>高橋登子</v>
      </c>
      <c r="AP19" s="464"/>
      <c r="AQ19" s="464" t="str">
        <f>Z253</f>
        <v>ﾑｰﾝｳｫｰｶｰｽﾞ</v>
      </c>
      <c r="AR19" s="465"/>
      <c r="AS19" s="470"/>
      <c r="AT19" s="467" t="str">
        <f>K297</f>
        <v>井川優杏</v>
      </c>
      <c r="AU19" s="464"/>
      <c r="AV19" s="464"/>
      <c r="AW19" s="464"/>
      <c r="AX19" s="464"/>
      <c r="AY19" s="464"/>
      <c r="AZ19" s="464"/>
      <c r="BA19" s="464" t="str">
        <f>S297</f>
        <v>土居中</v>
      </c>
      <c r="BB19" s="464"/>
      <c r="BC19" s="464"/>
      <c r="BD19" s="464"/>
      <c r="BE19" s="464"/>
      <c r="BF19" s="464"/>
      <c r="BG19" s="464"/>
      <c r="BH19" s="465"/>
    </row>
    <row r="20" spans="1:76" s="276" customFormat="1" ht="17.100000000000001" customHeight="1" x14ac:dyDescent="0.15">
      <c r="C20" s="471" t="str">
        <f>AQ195</f>
        <v>田中美喜</v>
      </c>
      <c r="D20" s="472" t="str">
        <f>AR195</f>
        <v>south club</v>
      </c>
      <c r="E20" s="472"/>
      <c r="F20" s="472"/>
      <c r="G20" s="473"/>
      <c r="H20" s="466"/>
      <c r="I20" s="474" t="str">
        <f>AQ218</f>
        <v>八木美稚子</v>
      </c>
      <c r="J20" s="472"/>
      <c r="K20" s="472"/>
      <c r="L20" s="472"/>
      <c r="M20" s="472"/>
      <c r="N20" s="472"/>
      <c r="O20" s="472"/>
      <c r="P20" s="472" t="str">
        <f>AR218</f>
        <v>ｹﾞﾙｹﾞｸﾗﾌﾞ</v>
      </c>
      <c r="Q20" s="472"/>
      <c r="R20" s="472"/>
      <c r="S20" s="472"/>
      <c r="T20" s="472"/>
      <c r="U20" s="472"/>
      <c r="V20" s="472"/>
      <c r="W20" s="473"/>
      <c r="X20" s="468"/>
      <c r="Y20" s="474" t="str">
        <f>AP239</f>
        <v>石井美紀</v>
      </c>
      <c r="Z20" s="472"/>
      <c r="AA20" s="472"/>
      <c r="AB20" s="472"/>
      <c r="AC20" s="472"/>
      <c r="AD20" s="472"/>
      <c r="AE20" s="472"/>
      <c r="AF20" s="472" t="str">
        <f>AQ239</f>
        <v>くにたＢＣ</v>
      </c>
      <c r="AG20" s="472"/>
      <c r="AH20" s="472"/>
      <c r="AI20" s="472"/>
      <c r="AJ20" s="472"/>
      <c r="AK20" s="472"/>
      <c r="AL20" s="472"/>
      <c r="AM20" s="473"/>
      <c r="AN20" s="469"/>
      <c r="AO20" s="474" t="str">
        <f>R254</f>
        <v>藤田美保子</v>
      </c>
      <c r="AP20" s="472"/>
      <c r="AQ20" s="472" t="str">
        <f>Z254</f>
        <v>本山ＢＣ</v>
      </c>
      <c r="AR20" s="473"/>
      <c r="AS20" s="470"/>
      <c r="AT20" s="474" t="str">
        <f>K298</f>
        <v>山中芽依</v>
      </c>
      <c r="AU20" s="472"/>
      <c r="AV20" s="472"/>
      <c r="AW20" s="472"/>
      <c r="AX20" s="472"/>
      <c r="AY20" s="472"/>
      <c r="AZ20" s="472"/>
      <c r="BA20" s="472" t="str">
        <f>S298</f>
        <v>土居中</v>
      </c>
      <c r="BB20" s="472"/>
      <c r="BC20" s="472"/>
      <c r="BD20" s="472"/>
      <c r="BE20" s="472"/>
      <c r="BF20" s="472"/>
      <c r="BG20" s="472"/>
      <c r="BH20" s="473"/>
    </row>
    <row r="21" spans="1:76" s="276" customFormat="1" ht="99.95" customHeight="1" x14ac:dyDescent="0.15">
      <c r="C21" s="289"/>
      <c r="D21" s="290"/>
      <c r="E21" s="290"/>
      <c r="F21" s="290"/>
      <c r="G21" s="291"/>
      <c r="H21" s="277"/>
      <c r="I21" s="292"/>
      <c r="J21" s="293"/>
      <c r="K21" s="293"/>
      <c r="L21" s="293"/>
      <c r="M21" s="293"/>
      <c r="N21" s="293"/>
      <c r="O21" s="293"/>
      <c r="P21" s="293"/>
      <c r="Q21" s="293"/>
      <c r="R21" s="293"/>
      <c r="S21" s="293"/>
      <c r="T21" s="293"/>
      <c r="U21" s="293"/>
      <c r="V21" s="293"/>
      <c r="W21" s="294"/>
      <c r="X21" s="278"/>
      <c r="Y21" s="292"/>
      <c r="Z21" s="293"/>
      <c r="AA21" s="293"/>
      <c r="AB21" s="293"/>
      <c r="AC21" s="293"/>
      <c r="AD21" s="293"/>
      <c r="AE21" s="293"/>
      <c r="AF21" s="293"/>
      <c r="AG21" s="293"/>
      <c r="AH21" s="293"/>
      <c r="AI21" s="293"/>
      <c r="AJ21" s="293"/>
      <c r="AK21" s="293"/>
      <c r="AL21" s="293"/>
      <c r="AM21" s="294"/>
      <c r="AN21" s="279"/>
      <c r="AO21" s="295"/>
      <c r="AP21" s="293"/>
      <c r="AQ21" s="293"/>
      <c r="AR21" s="294"/>
      <c r="AS21" s="280"/>
      <c r="AT21" s="292"/>
      <c r="AU21" s="293"/>
      <c r="AV21" s="293"/>
      <c r="AW21" s="293"/>
      <c r="AX21" s="293"/>
      <c r="AY21" s="293"/>
      <c r="AZ21" s="293"/>
      <c r="BA21" s="293"/>
      <c r="BB21" s="293"/>
      <c r="BC21" s="293"/>
      <c r="BD21" s="293"/>
      <c r="BE21" s="293"/>
      <c r="BF21" s="293"/>
      <c r="BG21" s="293"/>
      <c r="BH21" s="294"/>
    </row>
    <row r="22" spans="1:76" ht="13.15" customHeight="1" x14ac:dyDescent="0.15">
      <c r="A22" s="67"/>
      <c r="B22" s="67"/>
      <c r="C22" s="89"/>
      <c r="D22" s="92"/>
      <c r="E22" s="92"/>
      <c r="F22" s="92"/>
      <c r="G22" s="92"/>
      <c r="H22" s="92"/>
      <c r="I22" s="91"/>
      <c r="J22" s="91"/>
      <c r="K22" s="91"/>
      <c r="L22" s="91"/>
      <c r="M22" s="91"/>
      <c r="N22" s="91"/>
      <c r="O22" s="91"/>
      <c r="P22" s="91"/>
      <c r="Q22" s="91"/>
      <c r="R22" s="91"/>
      <c r="S22" s="65"/>
      <c r="T22" s="65"/>
      <c r="U22" s="65"/>
      <c r="V22" s="65"/>
      <c r="W22" s="65"/>
      <c r="X22" s="90"/>
      <c r="Y22" s="89"/>
      <c r="Z22" s="89"/>
      <c r="AA22" s="89"/>
      <c r="AB22" s="89"/>
      <c r="AC22" s="89"/>
      <c r="AD22" s="89"/>
      <c r="AE22" s="89"/>
      <c r="AF22" s="89"/>
      <c r="AG22" s="89"/>
      <c r="AH22" s="89"/>
      <c r="AI22" s="89"/>
      <c r="AJ22" s="89"/>
      <c r="AK22" s="89"/>
      <c r="AL22" s="89"/>
      <c r="AM22" s="89"/>
      <c r="AN22" s="89"/>
      <c r="AO22" s="89"/>
      <c r="AP22" s="89"/>
      <c r="AQ22" s="89"/>
      <c r="AR22" s="89"/>
      <c r="AS22" s="89"/>
      <c r="AT22" s="89"/>
      <c r="AU22" s="89"/>
      <c r="AV22" s="89"/>
      <c r="AW22" s="67"/>
      <c r="AX22" s="67"/>
      <c r="AY22" s="67"/>
      <c r="AZ22" s="67"/>
      <c r="BA22" s="67"/>
      <c r="BB22" s="67"/>
      <c r="BC22" s="67"/>
      <c r="BD22" s="67"/>
      <c r="BE22" s="67"/>
      <c r="BF22" s="67"/>
      <c r="BG22" s="67"/>
      <c r="BH22" s="67"/>
      <c r="BI22" s="67"/>
      <c r="BJ22" s="67"/>
      <c r="BK22" s="67"/>
      <c r="BL22" s="67"/>
      <c r="BM22" s="67"/>
      <c r="BN22" s="67"/>
      <c r="BO22" s="67"/>
    </row>
    <row r="23" spans="1:76" ht="13.15" customHeight="1" x14ac:dyDescent="0.15">
      <c r="A23" s="67"/>
      <c r="B23" s="67"/>
      <c r="C23" s="89"/>
      <c r="D23" s="92"/>
      <c r="E23" s="92"/>
      <c r="F23" s="92"/>
      <c r="G23" s="92"/>
      <c r="H23" s="92"/>
      <c r="I23" s="91"/>
      <c r="J23" s="91"/>
      <c r="K23" s="91"/>
      <c r="L23" s="91"/>
      <c r="M23" s="91"/>
      <c r="N23" s="91"/>
      <c r="O23" s="91"/>
      <c r="P23" s="91"/>
      <c r="Q23" s="91"/>
      <c r="R23" s="91"/>
      <c r="S23" s="65"/>
      <c r="T23" s="65"/>
      <c r="U23" s="65"/>
      <c r="V23" s="65"/>
      <c r="W23" s="65"/>
      <c r="X23" s="90"/>
      <c r="Y23" s="89"/>
      <c r="Z23" s="89"/>
      <c r="AA23" s="89"/>
      <c r="AB23" s="89"/>
      <c r="AC23" s="89"/>
      <c r="AD23" s="89"/>
      <c r="AE23" s="89"/>
      <c r="AF23" s="89"/>
      <c r="AG23" s="89"/>
      <c r="AH23" s="89"/>
      <c r="AI23" s="89"/>
      <c r="AJ23" s="89"/>
      <c r="AK23" s="89"/>
      <c r="AL23" s="89"/>
      <c r="AM23" s="89"/>
      <c r="AN23" s="89"/>
      <c r="AO23" s="89"/>
      <c r="AP23" s="89"/>
      <c r="AQ23" s="89"/>
      <c r="AR23" s="89"/>
      <c r="AS23" s="89"/>
      <c r="AT23" s="89"/>
      <c r="AU23" s="89"/>
      <c r="AV23" s="89"/>
      <c r="AW23" s="67"/>
      <c r="AX23" s="67"/>
      <c r="AY23" s="67"/>
      <c r="AZ23" s="67"/>
      <c r="BA23" s="67"/>
      <c r="BB23" s="67"/>
      <c r="BC23" s="67"/>
      <c r="BD23" s="67"/>
      <c r="BE23" s="67"/>
      <c r="BF23" s="67"/>
      <c r="BG23" s="67"/>
      <c r="BH23" s="67"/>
      <c r="BI23" s="67"/>
      <c r="BJ23" s="67"/>
      <c r="BK23" s="67"/>
      <c r="BL23" s="67"/>
      <c r="BM23" s="67"/>
      <c r="BN23" s="67"/>
      <c r="BO23" s="67"/>
    </row>
    <row r="24" spans="1:76" ht="13.15" customHeight="1" thickBot="1" x14ac:dyDescent="0.2">
      <c r="A24" s="67"/>
      <c r="B24" s="67"/>
      <c r="C24" s="89"/>
      <c r="D24" s="92"/>
      <c r="E24" s="92"/>
      <c r="F24" s="92"/>
      <c r="G24" s="92"/>
      <c r="H24" s="92"/>
      <c r="I24" s="91"/>
      <c r="J24" s="91"/>
      <c r="K24" s="91"/>
      <c r="L24" s="91"/>
      <c r="M24" s="91"/>
      <c r="N24" s="91"/>
      <c r="O24" s="91"/>
      <c r="P24" s="91"/>
      <c r="Q24" s="91"/>
      <c r="R24" s="91"/>
      <c r="S24" s="65"/>
      <c r="T24" s="65"/>
      <c r="U24" s="65"/>
      <c r="V24" s="65"/>
      <c r="W24" s="65"/>
      <c r="X24" s="90"/>
      <c r="Y24" s="89"/>
      <c r="Z24" s="89"/>
      <c r="AA24" s="89"/>
      <c r="AB24" s="89"/>
      <c r="AC24" s="89"/>
      <c r="AD24" s="89"/>
      <c r="AE24" s="89"/>
      <c r="AF24" s="89"/>
      <c r="AG24" s="89"/>
      <c r="AH24" s="89"/>
      <c r="AI24" s="89"/>
      <c r="AJ24" s="89"/>
      <c r="AK24" s="89"/>
      <c r="AL24" s="89"/>
      <c r="AM24" s="89"/>
      <c r="AN24" s="89"/>
      <c r="AO24" s="89"/>
      <c r="AP24" s="89"/>
      <c r="AQ24" s="89"/>
      <c r="AR24" s="89"/>
      <c r="AS24" s="89"/>
      <c r="AT24" s="89"/>
      <c r="AU24" s="89"/>
      <c r="AV24" s="89"/>
      <c r="AW24" s="67"/>
      <c r="AX24" s="67"/>
      <c r="AY24" s="67"/>
      <c r="AZ24" s="67"/>
      <c r="BA24" s="67"/>
      <c r="BB24" s="67"/>
      <c r="BC24" s="67"/>
      <c r="BD24" s="67"/>
      <c r="BE24" s="67"/>
      <c r="BF24" s="67"/>
      <c r="BG24" s="67"/>
      <c r="BH24" s="67"/>
      <c r="BI24" s="67"/>
      <c r="BJ24" s="67"/>
      <c r="BK24" s="67"/>
      <c r="BL24" s="67"/>
      <c r="BM24" s="67"/>
      <c r="BN24" s="67"/>
      <c r="BO24" s="67"/>
    </row>
    <row r="25" spans="1:76" ht="13.15" customHeight="1" x14ac:dyDescent="0.15">
      <c r="A25" s="108"/>
      <c r="B25" s="108"/>
      <c r="C25" s="116"/>
      <c r="D25" s="120"/>
      <c r="E25" s="120"/>
      <c r="F25" s="120"/>
      <c r="G25" s="120"/>
      <c r="H25" s="120"/>
      <c r="I25" s="119"/>
      <c r="J25" s="119"/>
      <c r="K25" s="119"/>
      <c r="L25" s="119"/>
      <c r="M25" s="119"/>
      <c r="N25" s="119"/>
      <c r="O25" s="119"/>
      <c r="P25" s="455" t="s">
        <v>67</v>
      </c>
      <c r="Q25" s="455"/>
      <c r="R25" s="455"/>
      <c r="S25" s="455"/>
      <c r="T25" s="455"/>
      <c r="U25" s="455"/>
      <c r="V25" s="455"/>
      <c r="W25" s="455"/>
      <c r="X25" s="455"/>
      <c r="Y25" s="455"/>
      <c r="Z25" s="455"/>
      <c r="AA25" s="455"/>
      <c r="AB25" s="455"/>
      <c r="AC25" s="455"/>
      <c r="AD25" s="455"/>
      <c r="AE25" s="455"/>
      <c r="AF25" s="455"/>
      <c r="AG25" s="455"/>
      <c r="AH25" s="455"/>
      <c r="AI25" s="455"/>
      <c r="AJ25" s="455"/>
      <c r="AK25" s="455"/>
      <c r="AL25" s="455"/>
      <c r="AM25" s="455"/>
      <c r="AN25" s="455"/>
      <c r="AO25" s="455"/>
      <c r="AP25" s="455"/>
      <c r="AQ25" s="455"/>
      <c r="AR25" s="454"/>
      <c r="AS25" s="454"/>
      <c r="AT25" s="454"/>
      <c r="AU25" s="454"/>
      <c r="AV25" s="454"/>
      <c r="AW25" s="454"/>
      <c r="AX25" s="454"/>
      <c r="AY25" s="454"/>
      <c r="AZ25" s="454"/>
      <c r="BA25" s="454"/>
      <c r="BB25" s="454"/>
      <c r="BC25" s="454"/>
      <c r="BD25" s="454"/>
      <c r="BE25" s="454"/>
      <c r="BF25" s="454"/>
      <c r="BG25" s="454"/>
      <c r="BH25" s="108"/>
      <c r="BI25" s="108"/>
      <c r="BJ25" s="108"/>
      <c r="BK25" s="108"/>
      <c r="BL25" s="108"/>
      <c r="BM25" s="108"/>
      <c r="BN25" s="108"/>
      <c r="BO25" s="108"/>
      <c r="BP25" s="108"/>
      <c r="BQ25" s="108"/>
      <c r="BR25" s="108"/>
      <c r="BS25" s="108"/>
      <c r="BT25" s="108"/>
      <c r="BU25" s="108"/>
      <c r="BV25" s="108"/>
      <c r="BW25" s="108"/>
      <c r="BX25" s="108"/>
    </row>
    <row r="26" spans="1:76" ht="12.95" customHeight="1" x14ac:dyDescent="0.15">
      <c r="A26" s="67"/>
      <c r="B26" s="67"/>
      <c r="C26" s="214" t="s">
        <v>202</v>
      </c>
      <c r="D26" s="215" t="s">
        <v>225</v>
      </c>
      <c r="E26" s="413" t="s">
        <v>0</v>
      </c>
      <c r="F26" s="445"/>
      <c r="G26" s="445"/>
      <c r="H26" s="415"/>
      <c r="I26" s="93"/>
      <c r="J26" s="93"/>
      <c r="K26" s="93"/>
      <c r="L26" s="93"/>
      <c r="M26" s="93"/>
      <c r="N26" s="93"/>
      <c r="O26" s="93"/>
      <c r="P26" s="384"/>
      <c r="Q26" s="384"/>
      <c r="R26" s="384"/>
      <c r="S26" s="384"/>
      <c r="T26" s="384"/>
      <c r="U26" s="384"/>
      <c r="V26" s="384"/>
      <c r="W26" s="384"/>
      <c r="X26" s="384"/>
      <c r="Y26" s="384"/>
      <c r="Z26" s="384"/>
      <c r="AA26" s="384"/>
      <c r="AB26" s="384"/>
      <c r="AC26" s="384"/>
      <c r="AD26" s="384"/>
      <c r="AE26" s="384"/>
      <c r="AF26" s="384"/>
      <c r="AG26" s="384"/>
      <c r="AH26" s="384"/>
      <c r="AI26" s="384"/>
      <c r="AJ26" s="384"/>
      <c r="AK26" s="384"/>
      <c r="AL26" s="384"/>
      <c r="AM26" s="384"/>
      <c r="AN26" s="384"/>
      <c r="AO26" s="384"/>
      <c r="AP26" s="384"/>
      <c r="AQ26" s="384"/>
      <c r="AR26" s="453"/>
      <c r="AS26" s="453"/>
      <c r="AT26" s="453"/>
      <c r="AU26" s="453"/>
      <c r="AV26" s="453"/>
      <c r="AW26" s="453"/>
      <c r="AX26" s="453"/>
      <c r="AY26" s="453"/>
      <c r="AZ26" s="453"/>
      <c r="BA26" s="453"/>
      <c r="BB26" s="453"/>
      <c r="BC26" s="453"/>
      <c r="BD26" s="453"/>
      <c r="BE26" s="453"/>
      <c r="BF26" s="453"/>
      <c r="BG26" s="453"/>
      <c r="BH26" s="67"/>
      <c r="BI26" s="67"/>
      <c r="BJ26" s="67"/>
      <c r="BK26" s="67"/>
    </row>
    <row r="27" spans="1:76" ht="12.95" customHeight="1" thickBot="1" x14ac:dyDescent="0.2">
      <c r="A27" s="67"/>
      <c r="B27" s="67"/>
      <c r="C27" s="216" t="s">
        <v>199</v>
      </c>
      <c r="D27" s="217" t="s">
        <v>62</v>
      </c>
      <c r="E27" s="416"/>
      <c r="F27" s="417"/>
      <c r="G27" s="417"/>
      <c r="H27" s="418"/>
      <c r="I27" s="191"/>
      <c r="J27" s="192">
        <v>18</v>
      </c>
      <c r="K27" s="193">
        <v>16</v>
      </c>
      <c r="L27" s="180"/>
      <c r="M27" s="180"/>
      <c r="N27" s="94"/>
      <c r="O27" s="93"/>
      <c r="P27" s="384"/>
      <c r="Q27" s="384"/>
      <c r="R27" s="384"/>
      <c r="S27" s="384"/>
      <c r="T27" s="384"/>
      <c r="U27" s="384"/>
      <c r="V27" s="384"/>
      <c r="W27" s="384"/>
      <c r="X27" s="384"/>
      <c r="Y27" s="384"/>
      <c r="Z27" s="384"/>
      <c r="AA27" s="384"/>
      <c r="AB27" s="384"/>
      <c r="AC27" s="384"/>
      <c r="AD27" s="384"/>
      <c r="AE27" s="384"/>
      <c r="AF27" s="384"/>
      <c r="AG27" s="384"/>
      <c r="AH27" s="384"/>
      <c r="AI27" s="384"/>
      <c r="AJ27" s="384"/>
      <c r="AK27" s="384"/>
      <c r="AL27" s="384"/>
      <c r="AM27" s="384"/>
      <c r="AN27" s="384"/>
      <c r="AO27" s="384"/>
      <c r="AP27" s="384"/>
      <c r="AQ27" s="384"/>
      <c r="AR27" s="453"/>
      <c r="AS27" s="453"/>
      <c r="AT27" s="453"/>
      <c r="AU27" s="453"/>
      <c r="AV27" s="453"/>
      <c r="AW27" s="453"/>
      <c r="AX27" s="453"/>
      <c r="AY27" s="453"/>
      <c r="AZ27" s="453"/>
      <c r="BA27" s="453"/>
      <c r="BB27" s="453"/>
      <c r="BC27" s="453"/>
      <c r="BD27" s="453"/>
      <c r="BE27" s="453"/>
      <c r="BF27" s="453"/>
      <c r="BG27" s="453"/>
      <c r="BH27" s="67"/>
      <c r="BI27" s="67"/>
      <c r="BJ27" s="67"/>
      <c r="BK27" s="67"/>
    </row>
    <row r="28" spans="1:76" ht="12.95" customHeight="1" thickTop="1" thickBot="1" x14ac:dyDescent="0.2">
      <c r="A28" s="67"/>
      <c r="B28" s="67"/>
      <c r="C28" s="218" t="s">
        <v>232</v>
      </c>
      <c r="D28" s="219" t="s">
        <v>231</v>
      </c>
      <c r="E28" s="407" t="s">
        <v>5</v>
      </c>
      <c r="F28" s="408"/>
      <c r="G28" s="408"/>
      <c r="H28" s="409"/>
      <c r="I28" s="236"/>
      <c r="J28" s="237">
        <v>21</v>
      </c>
      <c r="K28" s="238">
        <v>21</v>
      </c>
      <c r="L28" s="183"/>
      <c r="M28" s="185"/>
      <c r="N28" s="111"/>
      <c r="O28" s="93"/>
      <c r="P28" s="115" t="s">
        <v>48</v>
      </c>
      <c r="Q28" s="90"/>
      <c r="R28" s="67"/>
      <c r="S28" s="67"/>
      <c r="T28" s="67"/>
      <c r="U28" s="114"/>
      <c r="V28" s="114"/>
      <c r="W28" s="114"/>
      <c r="X28" s="114"/>
      <c r="Y28" s="114"/>
      <c r="Z28" s="114"/>
      <c r="AA28" s="114"/>
      <c r="AB28" s="114"/>
      <c r="AC28" s="114"/>
      <c r="AD28" s="114"/>
      <c r="AE28" s="114"/>
      <c r="AF28" s="114"/>
      <c r="AG28" s="114"/>
      <c r="AH28" s="114"/>
      <c r="AI28" s="114"/>
      <c r="AJ28" s="114"/>
      <c r="AK28" s="114"/>
      <c r="AL28" s="114"/>
      <c r="AM28" s="114"/>
      <c r="AN28" s="114"/>
      <c r="AO28" s="114"/>
      <c r="AP28" s="67"/>
      <c r="AQ28" s="67"/>
      <c r="AR28" s="67"/>
      <c r="AS28" s="67"/>
      <c r="AT28" s="67"/>
      <c r="AU28" s="67"/>
      <c r="AV28" s="67"/>
      <c r="AW28" s="67"/>
      <c r="AX28" s="67"/>
      <c r="AY28" s="67"/>
      <c r="AZ28" s="67"/>
      <c r="BA28" s="67"/>
      <c r="BB28" s="67"/>
      <c r="BC28" s="67"/>
      <c r="BD28" s="67"/>
      <c r="BE28" s="67"/>
      <c r="BF28" s="67"/>
      <c r="BG28" s="67"/>
      <c r="BH28" s="67"/>
      <c r="BI28" s="67"/>
      <c r="BJ28" s="67"/>
      <c r="BK28" s="67"/>
    </row>
    <row r="29" spans="1:76" ht="12.95" customHeight="1" thickTop="1" thickBot="1" x14ac:dyDescent="0.2">
      <c r="A29" s="67"/>
      <c r="B29" s="67"/>
      <c r="C29" s="220" t="s">
        <v>229</v>
      </c>
      <c r="D29" s="221" t="s">
        <v>31</v>
      </c>
      <c r="E29" s="419"/>
      <c r="F29" s="420"/>
      <c r="G29" s="420"/>
      <c r="H29" s="421"/>
      <c r="I29" s="113"/>
      <c r="J29" s="113"/>
      <c r="K29" s="201"/>
      <c r="L29" s="201">
        <v>10</v>
      </c>
      <c r="M29" s="202">
        <v>14</v>
      </c>
      <c r="N29" s="111"/>
      <c r="O29" s="93"/>
      <c r="P29" s="340" t="str">
        <f>C32</f>
        <v>加地龍太</v>
      </c>
      <c r="Q29" s="315"/>
      <c r="R29" s="315"/>
      <c r="S29" s="315"/>
      <c r="T29" s="315"/>
      <c r="U29" s="315"/>
      <c r="V29" s="315"/>
      <c r="W29" s="315"/>
      <c r="X29" s="431" t="str">
        <f>D32</f>
        <v>TEAM BLOWIN</v>
      </c>
      <c r="Y29" s="315"/>
      <c r="Z29" s="315"/>
      <c r="AA29" s="315"/>
      <c r="AB29" s="315"/>
      <c r="AC29" s="315"/>
      <c r="AD29" s="315"/>
      <c r="AE29" s="316"/>
      <c r="AF29" s="65"/>
      <c r="AG29" s="73"/>
      <c r="AH29" s="67"/>
      <c r="AI29" s="67"/>
      <c r="AJ29" s="67"/>
      <c r="AK29" s="67"/>
      <c r="AL29" s="67"/>
      <c r="AM29" s="67"/>
      <c r="AN29" s="67"/>
      <c r="AO29" s="67"/>
      <c r="AP29" s="67"/>
      <c r="AQ29" s="67"/>
      <c r="AR29" s="67"/>
      <c r="AS29" s="67"/>
      <c r="AT29" s="67"/>
      <c r="AU29" s="67"/>
      <c r="AV29" s="67"/>
      <c r="AW29" s="67"/>
      <c r="AX29" s="67"/>
      <c r="AY29" s="67"/>
      <c r="AZ29" s="67"/>
      <c r="BA29" s="67"/>
      <c r="BB29" s="67"/>
      <c r="BC29" s="67"/>
      <c r="BD29" s="67"/>
    </row>
    <row r="30" spans="1:76" ht="12.95" customHeight="1" thickTop="1" x14ac:dyDescent="0.15">
      <c r="A30" s="67"/>
      <c r="B30" s="67"/>
      <c r="C30" s="222" t="s">
        <v>206</v>
      </c>
      <c r="D30" s="223" t="s">
        <v>225</v>
      </c>
      <c r="E30" s="416" t="s">
        <v>7</v>
      </c>
      <c r="F30" s="417"/>
      <c r="G30" s="417"/>
      <c r="H30" s="418"/>
      <c r="I30" s="113"/>
      <c r="J30" s="113"/>
      <c r="K30" s="201"/>
      <c r="L30" s="201">
        <v>21</v>
      </c>
      <c r="M30" s="242">
        <v>21</v>
      </c>
      <c r="N30" s="251"/>
      <c r="O30" s="252"/>
      <c r="P30" s="317" t="str">
        <f>C33</f>
        <v>平塚祐也</v>
      </c>
      <c r="Q30" s="318"/>
      <c r="R30" s="318"/>
      <c r="S30" s="318"/>
      <c r="T30" s="318"/>
      <c r="U30" s="318"/>
      <c r="V30" s="318"/>
      <c r="W30" s="318"/>
      <c r="X30" s="318" t="str">
        <f>D33</f>
        <v>みかん</v>
      </c>
      <c r="Y30" s="318"/>
      <c r="Z30" s="318"/>
      <c r="AA30" s="318"/>
      <c r="AB30" s="318"/>
      <c r="AC30" s="318"/>
      <c r="AD30" s="318"/>
      <c r="AE30" s="319"/>
      <c r="AF30" s="112"/>
      <c r="AG30" s="112"/>
      <c r="AH30" s="67"/>
      <c r="AI30" s="67"/>
      <c r="AJ30" s="67"/>
      <c r="AK30" s="67"/>
      <c r="AL30" s="67"/>
      <c r="AM30" s="67"/>
      <c r="AN30" s="67"/>
      <c r="AO30" s="67"/>
      <c r="AP30" s="67"/>
      <c r="AQ30" s="67"/>
      <c r="AR30" s="67"/>
      <c r="AS30" s="67"/>
      <c r="AT30" s="67"/>
      <c r="AU30" s="67"/>
      <c r="AV30" s="67"/>
      <c r="AW30" s="67"/>
      <c r="AX30" s="67"/>
      <c r="AY30" s="67"/>
      <c r="AZ30" s="67"/>
      <c r="BA30" s="67"/>
      <c r="BB30" s="67"/>
      <c r="BC30" s="67"/>
      <c r="BD30" s="67"/>
    </row>
    <row r="31" spans="1:76" ht="12.95" customHeight="1" thickBot="1" x14ac:dyDescent="0.2">
      <c r="A31" s="67"/>
      <c r="B31" s="67"/>
      <c r="C31" s="216" t="s">
        <v>204</v>
      </c>
      <c r="D31" s="217" t="s">
        <v>225</v>
      </c>
      <c r="E31" s="416"/>
      <c r="F31" s="417"/>
      <c r="G31" s="417"/>
      <c r="H31" s="418"/>
      <c r="I31" s="197"/>
      <c r="J31" s="198">
        <v>16</v>
      </c>
      <c r="K31" s="199">
        <v>19</v>
      </c>
      <c r="L31" s="243"/>
      <c r="M31" s="244"/>
      <c r="N31" s="94"/>
      <c r="O31" s="93"/>
      <c r="P31" s="110" t="s">
        <v>47</v>
      </c>
      <c r="Q31" s="110"/>
      <c r="R31" s="110"/>
      <c r="S31" s="110"/>
      <c r="T31" s="110"/>
      <c r="U31" s="110"/>
      <c r="V31" s="110"/>
      <c r="W31" s="110"/>
      <c r="X31" s="110"/>
      <c r="Y31" s="110"/>
      <c r="Z31" s="110"/>
      <c r="AA31" s="110"/>
      <c r="AB31" s="110"/>
      <c r="AC31" s="110"/>
      <c r="AD31" s="110"/>
      <c r="AE31" s="110"/>
      <c r="AF31" s="109"/>
      <c r="AG31" s="109"/>
      <c r="AH31" s="67"/>
      <c r="AI31" s="67"/>
      <c r="AJ31" s="67"/>
      <c r="AK31" s="67"/>
      <c r="AL31" s="67"/>
      <c r="AM31" s="67"/>
      <c r="AN31" s="67"/>
      <c r="AO31" s="67"/>
      <c r="AP31" s="67"/>
      <c r="AQ31" s="67"/>
      <c r="AR31" s="67"/>
      <c r="AS31" s="67"/>
      <c r="AT31" s="67"/>
      <c r="AU31" s="67"/>
      <c r="AV31" s="67"/>
      <c r="AW31" s="67"/>
      <c r="AX31" s="67"/>
      <c r="AY31" s="67"/>
      <c r="AZ31" s="67"/>
      <c r="BA31" s="67"/>
      <c r="BB31" s="67"/>
      <c r="BC31" s="67"/>
      <c r="BD31" s="67"/>
    </row>
    <row r="32" spans="1:76" ht="12.95" customHeight="1" thickTop="1" thickBot="1" x14ac:dyDescent="0.2">
      <c r="A32" s="67"/>
      <c r="B32" s="67"/>
      <c r="C32" s="218" t="s">
        <v>197</v>
      </c>
      <c r="D32" s="219" t="s">
        <v>62</v>
      </c>
      <c r="E32" s="407" t="s">
        <v>2</v>
      </c>
      <c r="F32" s="408"/>
      <c r="G32" s="408"/>
      <c r="H32" s="409"/>
      <c r="I32" s="236"/>
      <c r="J32" s="237">
        <v>21</v>
      </c>
      <c r="K32" s="238">
        <v>21</v>
      </c>
      <c r="L32" s="180"/>
      <c r="M32" s="180"/>
      <c r="N32" s="94"/>
      <c r="O32" s="93"/>
      <c r="P32" s="340" t="str">
        <f>C28</f>
        <v>安田春二</v>
      </c>
      <c r="Q32" s="315"/>
      <c r="R32" s="315"/>
      <c r="S32" s="315"/>
      <c r="T32" s="315"/>
      <c r="U32" s="315"/>
      <c r="V32" s="315"/>
      <c r="W32" s="315"/>
      <c r="X32" s="315" t="str">
        <f>D28</f>
        <v>高松ｸﾗﾌﾞ</v>
      </c>
      <c r="Y32" s="315"/>
      <c r="Z32" s="315"/>
      <c r="AA32" s="315"/>
      <c r="AB32" s="315"/>
      <c r="AC32" s="315"/>
      <c r="AD32" s="315"/>
      <c r="AE32" s="316"/>
      <c r="AF32" s="66"/>
      <c r="AG32" s="66"/>
      <c r="AH32" s="67"/>
      <c r="AI32" s="67"/>
      <c r="AJ32" s="67"/>
      <c r="AK32" s="67"/>
      <c r="AL32" s="67"/>
      <c r="AM32" s="67"/>
      <c r="AN32" s="67"/>
      <c r="AO32" s="67"/>
      <c r="AP32" s="67"/>
      <c r="AQ32" s="67"/>
      <c r="AR32" s="67"/>
      <c r="AS32" s="67"/>
      <c r="AT32" s="67"/>
      <c r="AU32" s="67"/>
      <c r="AV32" s="67"/>
      <c r="AW32" s="67"/>
      <c r="AX32" s="67"/>
      <c r="AY32" s="67"/>
      <c r="AZ32" s="67"/>
      <c r="BA32" s="67"/>
      <c r="BB32" s="67"/>
      <c r="BC32" s="67"/>
      <c r="BD32" s="67"/>
    </row>
    <row r="33" spans="1:76" ht="12.95" customHeight="1" thickTop="1" x14ac:dyDescent="0.15">
      <c r="A33" s="67"/>
      <c r="B33" s="67"/>
      <c r="C33" s="224" t="s">
        <v>288</v>
      </c>
      <c r="D33" s="225" t="s">
        <v>289</v>
      </c>
      <c r="E33" s="410"/>
      <c r="F33" s="411"/>
      <c r="G33" s="411"/>
      <c r="H33" s="412"/>
      <c r="I33" s="96"/>
      <c r="J33" s="96"/>
      <c r="K33" s="96"/>
      <c r="L33" s="93"/>
      <c r="M33" s="93"/>
      <c r="N33" s="93"/>
      <c r="O33" s="93"/>
      <c r="P33" s="317" t="str">
        <f>C29</f>
        <v>田辺栄司</v>
      </c>
      <c r="Q33" s="318"/>
      <c r="R33" s="318"/>
      <c r="S33" s="318"/>
      <c r="T33" s="318"/>
      <c r="U33" s="318"/>
      <c r="V33" s="318"/>
      <c r="W33" s="318"/>
      <c r="X33" s="318" t="str">
        <f>D29</f>
        <v>たまてん</v>
      </c>
      <c r="Y33" s="318"/>
      <c r="Z33" s="318"/>
      <c r="AA33" s="318"/>
      <c r="AB33" s="318"/>
      <c r="AC33" s="318"/>
      <c r="AD33" s="318"/>
      <c r="AE33" s="319"/>
      <c r="AF33" s="66"/>
      <c r="AG33" s="66"/>
      <c r="AH33" s="67"/>
      <c r="AI33" s="67"/>
      <c r="AJ33" s="67"/>
      <c r="AK33" s="67"/>
      <c r="AL33" s="67"/>
      <c r="AM33" s="67"/>
      <c r="AN33" s="67"/>
      <c r="AO33" s="67"/>
      <c r="AP33" s="67"/>
      <c r="AQ33" s="67"/>
      <c r="AR33" s="67"/>
      <c r="AS33" s="67"/>
      <c r="AT33" s="67"/>
      <c r="AU33" s="67"/>
      <c r="AV33" s="67"/>
      <c r="AW33" s="67"/>
      <c r="AX33" s="67"/>
      <c r="AY33" s="67"/>
      <c r="AZ33" s="67"/>
      <c r="BA33" s="67"/>
      <c r="BB33" s="67"/>
      <c r="BC33" s="67"/>
      <c r="BD33" s="67"/>
    </row>
    <row r="34" spans="1:76" ht="7.15" customHeight="1" thickBot="1" x14ac:dyDescent="0.2">
      <c r="C34" s="89"/>
      <c r="D34" s="92"/>
      <c r="E34" s="92"/>
      <c r="F34" s="92"/>
      <c r="G34" s="92"/>
      <c r="H34" s="92"/>
      <c r="I34" s="91"/>
      <c r="J34" s="91"/>
      <c r="K34" s="91"/>
      <c r="L34" s="91"/>
      <c r="M34" s="91"/>
      <c r="N34" s="91"/>
      <c r="O34" s="91"/>
      <c r="P34" s="91"/>
      <c r="Q34" s="91"/>
      <c r="R34" s="91"/>
      <c r="S34" s="65"/>
      <c r="T34" s="65"/>
      <c r="U34" s="65"/>
      <c r="V34" s="65"/>
      <c r="W34" s="65"/>
      <c r="X34" s="90"/>
      <c r="Y34" s="89"/>
      <c r="Z34" s="89"/>
      <c r="AA34" s="89"/>
      <c r="AB34" s="89"/>
      <c r="AC34" s="89"/>
      <c r="AD34" s="89"/>
      <c r="AE34" s="89"/>
      <c r="AF34" s="89"/>
      <c r="AG34" s="89"/>
      <c r="AH34" s="89"/>
      <c r="AI34" s="89"/>
      <c r="AJ34" s="89"/>
      <c r="AK34" s="89"/>
      <c r="AL34" s="89"/>
      <c r="AM34" s="89"/>
      <c r="AN34" s="89"/>
      <c r="AO34" s="89"/>
      <c r="AP34" s="89"/>
      <c r="AQ34" s="89"/>
      <c r="AR34" s="89"/>
      <c r="AS34" s="89"/>
      <c r="AT34" s="89"/>
      <c r="AU34" s="89"/>
      <c r="AV34" s="89"/>
      <c r="BL34" s="67"/>
      <c r="BM34" s="67"/>
      <c r="BN34" s="67"/>
      <c r="BO34" s="67"/>
    </row>
    <row r="35" spans="1:76" ht="12" customHeight="1" x14ac:dyDescent="0.15">
      <c r="C35" s="433" t="s">
        <v>33</v>
      </c>
      <c r="D35" s="443"/>
      <c r="E35" s="404" t="str">
        <f>C37</f>
        <v>松村直樹</v>
      </c>
      <c r="F35" s="386"/>
      <c r="G35" s="386"/>
      <c r="H35" s="405"/>
      <c r="I35" s="385" t="str">
        <f>C40</f>
        <v>青井博之</v>
      </c>
      <c r="J35" s="386"/>
      <c r="K35" s="386"/>
      <c r="L35" s="405"/>
      <c r="M35" s="385" t="str">
        <f>C43</f>
        <v>権田光輔</v>
      </c>
      <c r="N35" s="386"/>
      <c r="O35" s="386"/>
      <c r="P35" s="405"/>
      <c r="Q35" s="385" t="str">
        <f>C46</f>
        <v>木村圭一</v>
      </c>
      <c r="R35" s="386"/>
      <c r="S35" s="386"/>
      <c r="T35" s="405"/>
      <c r="U35" s="385" t="str">
        <f>C49</f>
        <v>高木達也</v>
      </c>
      <c r="V35" s="386"/>
      <c r="W35" s="386"/>
      <c r="X35" s="405"/>
      <c r="Y35" s="322" t="s">
        <v>21</v>
      </c>
      <c r="Z35" s="323"/>
      <c r="AA35" s="323"/>
      <c r="AB35" s="324"/>
      <c r="AC35" s="47"/>
      <c r="AD35" s="325" t="s">
        <v>23</v>
      </c>
      <c r="AE35" s="326"/>
      <c r="AF35" s="327" t="s">
        <v>24</v>
      </c>
      <c r="AG35" s="328"/>
      <c r="AH35" s="329"/>
      <c r="AI35" s="330" t="s">
        <v>25</v>
      </c>
      <c r="AJ35" s="331"/>
      <c r="AK35" s="332"/>
      <c r="AL35" s="171"/>
      <c r="AM35" s="171"/>
      <c r="AN35" s="171"/>
      <c r="AO35" s="171"/>
      <c r="AP35" s="433" t="s">
        <v>46</v>
      </c>
      <c r="AQ35" s="443"/>
      <c r="AR35" s="404" t="str">
        <f>AP37</f>
        <v>安田春二</v>
      </c>
      <c r="AS35" s="386"/>
      <c r="AT35" s="386"/>
      <c r="AU35" s="405"/>
      <c r="AV35" s="385" t="str">
        <f>AP40</f>
        <v>山本朋典</v>
      </c>
      <c r="AW35" s="386"/>
      <c r="AX35" s="386"/>
      <c r="AY35" s="405"/>
      <c r="AZ35" s="385" t="str">
        <f>AP43</f>
        <v>高橋友希</v>
      </c>
      <c r="BA35" s="386"/>
      <c r="BB35" s="386"/>
      <c r="BC35" s="405"/>
      <c r="BD35" s="385" t="str">
        <f>AP46</f>
        <v>森宏次郎</v>
      </c>
      <c r="BE35" s="386"/>
      <c r="BF35" s="386"/>
      <c r="BG35" s="405"/>
      <c r="BH35" s="385" t="str">
        <f>AP49</f>
        <v>加地龍太</v>
      </c>
      <c r="BI35" s="386"/>
      <c r="BJ35" s="386"/>
      <c r="BK35" s="405"/>
      <c r="BL35" s="322" t="s">
        <v>21</v>
      </c>
      <c r="BM35" s="323"/>
      <c r="BN35" s="323"/>
      <c r="BO35" s="324"/>
      <c r="BP35" s="47"/>
      <c r="BQ35" s="325" t="s">
        <v>23</v>
      </c>
      <c r="BR35" s="326"/>
      <c r="BS35" s="327" t="s">
        <v>24</v>
      </c>
      <c r="BT35" s="328"/>
      <c r="BU35" s="329"/>
      <c r="BV35" s="330" t="s">
        <v>25</v>
      </c>
      <c r="BW35" s="331"/>
      <c r="BX35" s="332"/>
    </row>
    <row r="36" spans="1:76" ht="12" customHeight="1" thickBot="1" x14ac:dyDescent="0.2">
      <c r="C36" s="435"/>
      <c r="D36" s="444"/>
      <c r="E36" s="406" t="str">
        <f>C38</f>
        <v>高津康宏</v>
      </c>
      <c r="F36" s="390"/>
      <c r="G36" s="390"/>
      <c r="H36" s="391"/>
      <c r="I36" s="389" t="str">
        <f>C41</f>
        <v>城戸貴正</v>
      </c>
      <c r="J36" s="390"/>
      <c r="K36" s="390"/>
      <c r="L36" s="391"/>
      <c r="M36" s="389" t="str">
        <f>C44</f>
        <v>吉葉弘一</v>
      </c>
      <c r="N36" s="390"/>
      <c r="O36" s="390"/>
      <c r="P36" s="391"/>
      <c r="Q36" s="389" t="str">
        <f>C47</f>
        <v>津久家幸治</v>
      </c>
      <c r="R36" s="390"/>
      <c r="S36" s="390"/>
      <c r="T36" s="391"/>
      <c r="U36" s="389" t="str">
        <f>C50</f>
        <v>森　勇気</v>
      </c>
      <c r="V36" s="390"/>
      <c r="W36" s="390"/>
      <c r="X36" s="391"/>
      <c r="Y36" s="364" t="s">
        <v>22</v>
      </c>
      <c r="Z36" s="365"/>
      <c r="AA36" s="365"/>
      <c r="AB36" s="366"/>
      <c r="AC36" s="47"/>
      <c r="AD36" s="172" t="s">
        <v>26</v>
      </c>
      <c r="AE36" s="174" t="s">
        <v>27</v>
      </c>
      <c r="AF36" s="172" t="s">
        <v>20</v>
      </c>
      <c r="AG36" s="174" t="s">
        <v>28</v>
      </c>
      <c r="AH36" s="173" t="s">
        <v>29</v>
      </c>
      <c r="AI36" s="174" t="s">
        <v>20</v>
      </c>
      <c r="AJ36" s="174" t="s">
        <v>28</v>
      </c>
      <c r="AK36" s="173" t="s">
        <v>29</v>
      </c>
      <c r="AL36" s="171"/>
      <c r="AM36" s="171"/>
      <c r="AN36" s="171"/>
      <c r="AO36" s="171"/>
      <c r="AP36" s="435"/>
      <c r="AQ36" s="444"/>
      <c r="AR36" s="406" t="str">
        <f>AP38</f>
        <v>田辺栄司</v>
      </c>
      <c r="AS36" s="390"/>
      <c r="AT36" s="390"/>
      <c r="AU36" s="391"/>
      <c r="AV36" s="389" t="str">
        <f>AP41</f>
        <v>尾上哲也</v>
      </c>
      <c r="AW36" s="390"/>
      <c r="AX36" s="390"/>
      <c r="AY36" s="391"/>
      <c r="AZ36" s="389" t="str">
        <f>AP44</f>
        <v>北岡千宙</v>
      </c>
      <c r="BA36" s="390"/>
      <c r="BB36" s="390"/>
      <c r="BC36" s="391"/>
      <c r="BD36" s="389" t="str">
        <f>AP47</f>
        <v>越野兼斗</v>
      </c>
      <c r="BE36" s="390"/>
      <c r="BF36" s="390"/>
      <c r="BG36" s="391"/>
      <c r="BH36" s="389" t="str">
        <f>AP50</f>
        <v>平塚祐也</v>
      </c>
      <c r="BI36" s="390"/>
      <c r="BJ36" s="390"/>
      <c r="BK36" s="391"/>
      <c r="BL36" s="364" t="s">
        <v>22</v>
      </c>
      <c r="BM36" s="365"/>
      <c r="BN36" s="365"/>
      <c r="BO36" s="366"/>
      <c r="BP36" s="47"/>
      <c r="BQ36" s="172" t="s">
        <v>26</v>
      </c>
      <c r="BR36" s="174" t="s">
        <v>27</v>
      </c>
      <c r="BS36" s="172" t="s">
        <v>20</v>
      </c>
      <c r="BT36" s="174" t="s">
        <v>28</v>
      </c>
      <c r="BU36" s="173" t="s">
        <v>29</v>
      </c>
      <c r="BV36" s="174" t="s">
        <v>20</v>
      </c>
      <c r="BW36" s="174" t="s">
        <v>28</v>
      </c>
      <c r="BX36" s="173" t="s">
        <v>29</v>
      </c>
    </row>
    <row r="37" spans="1:76" ht="12" customHeight="1" x14ac:dyDescent="0.15">
      <c r="C37" s="80" t="s">
        <v>227</v>
      </c>
      <c r="D37" s="107" t="s">
        <v>191</v>
      </c>
      <c r="E37" s="352"/>
      <c r="F37" s="353"/>
      <c r="G37" s="353"/>
      <c r="H37" s="354"/>
      <c r="I37" s="27">
        <v>21</v>
      </c>
      <c r="J37" s="28" t="str">
        <f>IF(I37="","","-")</f>
        <v>-</v>
      </c>
      <c r="K37" s="29">
        <v>7</v>
      </c>
      <c r="L37" s="336" t="str">
        <f>IF(I37&lt;&gt;"",IF(I37&gt;K37,IF(I38&gt;K38,"○",IF(I39&gt;K39,"○","×")),IF(I38&gt;K38,IF(I39&gt;K39,"○","×"),"×")),"")</f>
        <v>○</v>
      </c>
      <c r="M37" s="27">
        <v>21</v>
      </c>
      <c r="N37" s="30" t="str">
        <f t="shared" ref="N37:N42" si="0">IF(M37="","","-")</f>
        <v>-</v>
      </c>
      <c r="O37" s="31">
        <v>12</v>
      </c>
      <c r="P37" s="336" t="str">
        <f>IF(M37&lt;&gt;"",IF(M37&gt;O37,IF(M38&gt;O38,"○",IF(M39&gt;O39,"○","×")),IF(M38&gt;O38,IF(M39&gt;O39,"○","×"),"×")),"")</f>
        <v>×</v>
      </c>
      <c r="Q37" s="27">
        <v>21</v>
      </c>
      <c r="R37" s="30" t="str">
        <f t="shared" ref="R37:R45" si="1">IF(Q37="","","-")</f>
        <v>-</v>
      </c>
      <c r="S37" s="31">
        <v>12</v>
      </c>
      <c r="T37" s="336" t="str">
        <f>IF(Q37&lt;&gt;"",IF(Q37&gt;S37,IF(Q38&gt;S38,"○",IF(Q39&gt;S39,"○","×")),IF(Q38&gt;S38,IF(Q39&gt;S39,"○","×"),"×")),"")</f>
        <v>○</v>
      </c>
      <c r="U37" s="27">
        <v>14</v>
      </c>
      <c r="V37" s="30" t="str">
        <f t="shared" ref="V37:V48" si="2">IF(U37="","","-")</f>
        <v>-</v>
      </c>
      <c r="W37" s="31">
        <v>21</v>
      </c>
      <c r="X37" s="337" t="str">
        <f>IF(U37&lt;&gt;"",IF(U37&gt;W37,IF(U38&gt;W38,"○",IF(U39&gt;W39,"○","×")),IF(U38&gt;W38,IF(U39&gt;W39,"○","×"),"×")),"")</f>
        <v>×</v>
      </c>
      <c r="Y37" s="361" t="s">
        <v>307</v>
      </c>
      <c r="Z37" s="362"/>
      <c r="AA37" s="362"/>
      <c r="AB37" s="363"/>
      <c r="AC37" s="47"/>
      <c r="AD37" s="2"/>
      <c r="AE37" s="3"/>
      <c r="AF37" s="48"/>
      <c r="AG37" s="49"/>
      <c r="AH37" s="5"/>
      <c r="AI37" s="3"/>
      <c r="AJ37" s="3"/>
      <c r="AK37" s="5"/>
      <c r="AL37" s="170"/>
      <c r="AM37" s="170"/>
      <c r="AN37" s="170"/>
      <c r="AO37" s="170"/>
      <c r="AP37" s="80" t="s">
        <v>232</v>
      </c>
      <c r="AQ37" s="107" t="s">
        <v>231</v>
      </c>
      <c r="AR37" s="352"/>
      <c r="AS37" s="353"/>
      <c r="AT37" s="353"/>
      <c r="AU37" s="354"/>
      <c r="AV37" s="27">
        <v>21</v>
      </c>
      <c r="AW37" s="28" t="str">
        <f>IF(AV37="","","-")</f>
        <v>-</v>
      </c>
      <c r="AX37" s="29">
        <v>19</v>
      </c>
      <c r="AY37" s="336" t="str">
        <f>IF(AV37&lt;&gt;"",IF(AV37&gt;AX37,IF(AV38&gt;AX38,"○",IF(AV39&gt;AX39,"○","×")),IF(AV38&gt;AX38,IF(AV39&gt;AX39,"○","×"),"×")),"")</f>
        <v>○</v>
      </c>
      <c r="AZ37" s="27">
        <v>16</v>
      </c>
      <c r="BA37" s="30" t="str">
        <f t="shared" ref="BA37:BA42" si="3">IF(AZ37="","","-")</f>
        <v>-</v>
      </c>
      <c r="BB37" s="31">
        <v>21</v>
      </c>
      <c r="BC37" s="336" t="str">
        <f>IF(AZ37&lt;&gt;"",IF(AZ37&gt;BB37,IF(AZ38&gt;BB38,"○",IF(AZ39&gt;BB39,"○","×")),IF(AZ38&gt;BB38,IF(AZ39&gt;BB39,"○","×"),"×")),"")</f>
        <v>×</v>
      </c>
      <c r="BD37" s="27">
        <v>21</v>
      </c>
      <c r="BE37" s="30" t="str">
        <f t="shared" ref="BE37:BE45" si="4">IF(BD37="","","-")</f>
        <v>-</v>
      </c>
      <c r="BF37" s="31">
        <v>19</v>
      </c>
      <c r="BG37" s="336" t="str">
        <f>IF(BD37&lt;&gt;"",IF(BD37&gt;BF37,IF(BD38&gt;BF38,"○",IF(BD39&gt;BF39,"○","×")),IF(BD38&gt;BF38,IF(BD39&gt;BF39,"○","×"),"×")),"")</f>
        <v>○</v>
      </c>
      <c r="BH37" s="27">
        <v>18</v>
      </c>
      <c r="BI37" s="30" t="str">
        <f t="shared" ref="BI37:BI48" si="5">IF(BH37="","","-")</f>
        <v>-</v>
      </c>
      <c r="BJ37" s="31">
        <v>21</v>
      </c>
      <c r="BK37" s="337" t="str">
        <f>IF(BH37&lt;&gt;"",IF(BH37&gt;BJ37,IF(BH38&gt;BJ38,"○",IF(BH39&gt;BJ39,"○","×")),IF(BH38&gt;BJ38,IF(BH39&gt;BJ39,"○","×"),"×")),"")</f>
        <v>○</v>
      </c>
      <c r="BL37" s="361" t="s">
        <v>306</v>
      </c>
      <c r="BM37" s="362"/>
      <c r="BN37" s="362"/>
      <c r="BO37" s="363"/>
      <c r="BP37" s="47"/>
      <c r="BQ37" s="2"/>
      <c r="BR37" s="3"/>
      <c r="BS37" s="48"/>
      <c r="BT37" s="49"/>
      <c r="BU37" s="5"/>
      <c r="BV37" s="3"/>
      <c r="BW37" s="3"/>
      <c r="BX37" s="5"/>
    </row>
    <row r="38" spans="1:76" ht="12" customHeight="1" x14ac:dyDescent="0.15">
      <c r="C38" s="72" t="s">
        <v>224</v>
      </c>
      <c r="D38" s="85" t="s">
        <v>223</v>
      </c>
      <c r="E38" s="355"/>
      <c r="F38" s="356"/>
      <c r="G38" s="356"/>
      <c r="H38" s="357"/>
      <c r="I38" s="27">
        <v>21</v>
      </c>
      <c r="J38" s="28" t="str">
        <f>IF(I38="","","-")</f>
        <v>-</v>
      </c>
      <c r="K38" s="33">
        <v>14</v>
      </c>
      <c r="L38" s="333"/>
      <c r="M38" s="27">
        <v>18</v>
      </c>
      <c r="N38" s="28" t="str">
        <f t="shared" si="0"/>
        <v>-</v>
      </c>
      <c r="O38" s="190">
        <v>21</v>
      </c>
      <c r="P38" s="333"/>
      <c r="Q38" s="27">
        <v>21</v>
      </c>
      <c r="R38" s="28" t="str">
        <f t="shared" si="1"/>
        <v>-</v>
      </c>
      <c r="S38" s="29">
        <v>13</v>
      </c>
      <c r="T38" s="333"/>
      <c r="U38" s="27">
        <v>21</v>
      </c>
      <c r="V38" s="28" t="str">
        <f t="shared" si="2"/>
        <v>-</v>
      </c>
      <c r="W38" s="29">
        <v>7</v>
      </c>
      <c r="X38" s="305"/>
      <c r="Y38" s="310"/>
      <c r="Z38" s="311"/>
      <c r="AA38" s="311"/>
      <c r="AB38" s="312"/>
      <c r="AC38" s="47"/>
      <c r="AD38" s="2">
        <f>COUNTIF(E37:X39,"○")</f>
        <v>2</v>
      </c>
      <c r="AE38" s="3">
        <f>COUNTIF(E37:X39,"×")</f>
        <v>2</v>
      </c>
      <c r="AF38" s="48">
        <f>(IF((E37&gt;G37),1,0))+(IF((E38&gt;G38),1,0))+(IF((E39&gt;G39),1,0))+(IF((I37&gt;K37),1,0))+(IF((I38&gt;K38),1,0))+(IF((I39&gt;K39),1,0))+(IF((M37&gt;O37),1,0))+(IF((M38&gt;O38),1,0))+(IF((M39&gt;O39),1,0))+(IF((Q37&gt;S37),1,0))+(IF((Q38&gt;S38),1,0))+(IF((Q39&gt;S39),1,0))+(IF((U37&gt;W37),1,0))+(IF((U38&gt;W38),1,0))+(IF((U39&gt;W39),1,0))</f>
        <v>6</v>
      </c>
      <c r="AG38" s="49">
        <f>(IF((E37&lt;G37),1,0))+(IF((E38&lt;G38),1,0))+(IF((E39&lt;G39),1,0))+(IF((I37&lt;K37),1,0))+(IF((I38&lt;K38),1,0))+(IF((I39&lt;K39),1,0))+(IF((M37&lt;O37),1,0))+(IF((M38&lt;O38),1,0))+(IF((M39&lt;O39),1,0))+(IF((Q37&lt;S37),1,0))+(IF((Q38&lt;S38),1,0))+(IF((Q39&lt;S39),1,0))+(IF((U37&lt;W37),1,0))+(IF((U38&lt;W38),1,0))+(IF((U39&lt;W39),1,0))</f>
        <v>4</v>
      </c>
      <c r="AH38" s="50">
        <f>AF38-AG38</f>
        <v>2</v>
      </c>
      <c r="AI38" s="3">
        <f>SUM(E37:E39,I37:I39,M37:M39,Q37:Q39,U37:U39)</f>
        <v>195</v>
      </c>
      <c r="AJ38" s="3">
        <f>SUM(G37:G39,K37:K39,O37:O39,S37:S39,W37:W39)</f>
        <v>149</v>
      </c>
      <c r="AK38" s="5">
        <f>AI38-AJ38</f>
        <v>46</v>
      </c>
      <c r="AL38" s="170"/>
      <c r="AM38" s="170"/>
      <c r="AN38" s="170"/>
      <c r="AO38" s="170"/>
      <c r="AP38" s="72" t="s">
        <v>229</v>
      </c>
      <c r="AQ38" s="85" t="s">
        <v>31</v>
      </c>
      <c r="AR38" s="355"/>
      <c r="AS38" s="356"/>
      <c r="AT38" s="356"/>
      <c r="AU38" s="357"/>
      <c r="AV38" s="27">
        <v>21</v>
      </c>
      <c r="AW38" s="28" t="str">
        <f>IF(AV38="","","-")</f>
        <v>-</v>
      </c>
      <c r="AX38" s="33">
        <v>14</v>
      </c>
      <c r="AY38" s="333"/>
      <c r="AZ38" s="27">
        <v>21</v>
      </c>
      <c r="BA38" s="28" t="str">
        <f t="shared" si="3"/>
        <v>-</v>
      </c>
      <c r="BB38" s="29">
        <v>15</v>
      </c>
      <c r="BC38" s="333"/>
      <c r="BD38" s="27">
        <v>21</v>
      </c>
      <c r="BE38" s="28" t="str">
        <f t="shared" si="4"/>
        <v>-</v>
      </c>
      <c r="BF38" s="29">
        <v>15</v>
      </c>
      <c r="BG38" s="333"/>
      <c r="BH38" s="27">
        <v>21</v>
      </c>
      <c r="BI38" s="28" t="str">
        <f t="shared" si="5"/>
        <v>-</v>
      </c>
      <c r="BJ38" s="29">
        <v>12</v>
      </c>
      <c r="BK38" s="305"/>
      <c r="BL38" s="310"/>
      <c r="BM38" s="311"/>
      <c r="BN38" s="311"/>
      <c r="BO38" s="312"/>
      <c r="BP38" s="47"/>
      <c r="BQ38" s="2">
        <f>COUNTIF(AR37:BK39,"○")</f>
        <v>3</v>
      </c>
      <c r="BR38" s="3">
        <f>COUNTIF(AR37:BK39,"×")</f>
        <v>1</v>
      </c>
      <c r="BS38" s="48">
        <f>(IF((AR37&gt;AT37),1,0))+(IF((AR38&gt;AT38),1,0))+(IF((AR39&gt;AT39),1,0))+(IF((AV37&gt;AX37),1,0))+(IF((AV38&gt;AX38),1,0))+(IF((AV39&gt;AX39),1,0))+(IF((AZ37&gt;BB37),1,0))+(IF((AZ38&gt;BB38),1,0))+(IF((AZ39&gt;BB39),1,0))+(IF((BD37&gt;BF37),1,0))+(IF((BD38&gt;BF38),1,0))+(IF((BD39&gt;BF39),1,0))+(IF((BH37&gt;BJ37),1,0))+(IF((BH38&gt;BJ38),1,0))+(IF((BH39&gt;BJ39),1,0))</f>
        <v>7</v>
      </c>
      <c r="BT38" s="49">
        <f>(IF((AR37&lt;AT37),1,0))+(IF((AR38&lt;AT38),1,0))+(IF((AR39&lt;AT39),1,0))+(IF((AV37&lt;AX37),1,0))+(IF((AV38&lt;AX38),1,0))+(IF((AV39&lt;AX39),1,0))+(IF((AZ37&lt;BB37),1,0))+(IF((AZ38&lt;BB38),1,0))+(IF((AZ39&lt;BB39),1,0))+(IF((BD37&lt;BF37),1,0))+(IF((BD38&lt;BF38),1,0))+(IF((BD39&lt;BF39),1,0))+(IF((BH37&lt;BJ37),1,0))+(IF((BH38&lt;BJ38),1,0))+(IF((BH39&lt;BJ39),1,0))</f>
        <v>3</v>
      </c>
      <c r="BU38" s="50">
        <f>BS38-BT38</f>
        <v>4</v>
      </c>
      <c r="BV38" s="3">
        <f>SUM(AR37:AR39,AV37:AV39,AZ37:AZ39,BD37:BD39,BH37:BH39)</f>
        <v>202</v>
      </c>
      <c r="BW38" s="3">
        <f>SUM(AT37:AT39,AX37:AX39,BB37:BB39,BF37:BF39,BJ37:BJ39)</f>
        <v>178</v>
      </c>
      <c r="BX38" s="5">
        <f>BV38-BW38</f>
        <v>24</v>
      </c>
    </row>
    <row r="39" spans="1:76" ht="12" customHeight="1" x14ac:dyDescent="0.15">
      <c r="C39" s="72"/>
      <c r="D39" s="87" t="s">
        <v>179</v>
      </c>
      <c r="E39" s="358"/>
      <c r="F39" s="359"/>
      <c r="G39" s="359"/>
      <c r="H39" s="360"/>
      <c r="I39" s="34"/>
      <c r="J39" s="28" t="str">
        <f>IF(I39="","","-")</f>
        <v/>
      </c>
      <c r="K39" s="35"/>
      <c r="L39" s="334"/>
      <c r="M39" s="34">
        <v>18</v>
      </c>
      <c r="N39" s="36" t="str">
        <f t="shared" si="0"/>
        <v>-</v>
      </c>
      <c r="O39" s="35">
        <v>21</v>
      </c>
      <c r="P39" s="333"/>
      <c r="Q39" s="27"/>
      <c r="R39" s="28" t="str">
        <f t="shared" si="1"/>
        <v/>
      </c>
      <c r="S39" s="29"/>
      <c r="T39" s="333"/>
      <c r="U39" s="27">
        <v>19</v>
      </c>
      <c r="V39" s="28" t="str">
        <f t="shared" si="2"/>
        <v>-</v>
      </c>
      <c r="W39" s="29">
        <v>21</v>
      </c>
      <c r="X39" s="305"/>
      <c r="Y39" s="9">
        <f>AD38</f>
        <v>2</v>
      </c>
      <c r="Z39" s="10" t="s">
        <v>30</v>
      </c>
      <c r="AA39" s="10">
        <f>AE38</f>
        <v>2</v>
      </c>
      <c r="AB39" s="11" t="s">
        <v>27</v>
      </c>
      <c r="AC39" s="47"/>
      <c r="AD39" s="2"/>
      <c r="AE39" s="3"/>
      <c r="AF39" s="48"/>
      <c r="AG39" s="49"/>
      <c r="AH39" s="5"/>
      <c r="AI39" s="3"/>
      <c r="AJ39" s="3"/>
      <c r="AK39" s="5"/>
      <c r="AL39" s="68"/>
      <c r="AM39" s="68"/>
      <c r="AN39" s="68"/>
      <c r="AO39" s="68"/>
      <c r="AP39" s="72"/>
      <c r="AQ39" s="87" t="s">
        <v>135</v>
      </c>
      <c r="AR39" s="358"/>
      <c r="AS39" s="359"/>
      <c r="AT39" s="359"/>
      <c r="AU39" s="360"/>
      <c r="AV39" s="34"/>
      <c r="AW39" s="28" t="str">
        <f>IF(AV39="","","-")</f>
        <v/>
      </c>
      <c r="AX39" s="35"/>
      <c r="AY39" s="334"/>
      <c r="AZ39" s="34">
        <v>21</v>
      </c>
      <c r="BA39" s="36" t="str">
        <f t="shared" si="3"/>
        <v>-</v>
      </c>
      <c r="BB39" s="35">
        <v>23</v>
      </c>
      <c r="BC39" s="333"/>
      <c r="BD39" s="27"/>
      <c r="BE39" s="28" t="str">
        <f t="shared" si="4"/>
        <v/>
      </c>
      <c r="BF39" s="29"/>
      <c r="BG39" s="333"/>
      <c r="BH39" s="27">
        <v>21</v>
      </c>
      <c r="BI39" s="28" t="str">
        <f t="shared" si="5"/>
        <v>-</v>
      </c>
      <c r="BJ39" s="29">
        <v>19</v>
      </c>
      <c r="BK39" s="305"/>
      <c r="BL39" s="9">
        <f>BQ38</f>
        <v>3</v>
      </c>
      <c r="BM39" s="10" t="s">
        <v>30</v>
      </c>
      <c r="BN39" s="10">
        <f>BR38</f>
        <v>1</v>
      </c>
      <c r="BO39" s="11" t="s">
        <v>27</v>
      </c>
      <c r="BP39" s="47"/>
      <c r="BQ39" s="2"/>
      <c r="BR39" s="3"/>
      <c r="BS39" s="48"/>
      <c r="BT39" s="49"/>
      <c r="BU39" s="5"/>
      <c r="BV39" s="3"/>
      <c r="BW39" s="3"/>
      <c r="BX39" s="5"/>
    </row>
    <row r="40" spans="1:76" ht="12" customHeight="1" x14ac:dyDescent="0.15">
      <c r="C40" s="75" t="s">
        <v>221</v>
      </c>
      <c r="D40" s="86" t="s">
        <v>228</v>
      </c>
      <c r="E40" s="37">
        <f>IF(K37="","",K37)</f>
        <v>7</v>
      </c>
      <c r="F40" s="28" t="str">
        <f t="shared" ref="F40:F51" si="6">IF(E40="","","-")</f>
        <v>-</v>
      </c>
      <c r="G40" s="176">
        <f>IF(I37="","",I37)</f>
        <v>21</v>
      </c>
      <c r="H40" s="303" t="str">
        <f>IF(L37="","",IF(L37="○","×",IF(L37="×","○")))</f>
        <v>×</v>
      </c>
      <c r="I40" s="367"/>
      <c r="J40" s="368"/>
      <c r="K40" s="368"/>
      <c r="L40" s="369"/>
      <c r="M40" s="27">
        <v>13</v>
      </c>
      <c r="N40" s="28" t="str">
        <f t="shared" si="0"/>
        <v>-</v>
      </c>
      <c r="O40" s="29">
        <v>21</v>
      </c>
      <c r="P40" s="339" t="str">
        <f>IF(M40&lt;&gt;"",IF(M40&gt;O40,IF(M41&gt;O41,"○",IF(M42&gt;O42,"○","×")),IF(M41&gt;O41,IF(M42&gt;O42,"○","×"),"×")),"")</f>
        <v>×</v>
      </c>
      <c r="Q40" s="51">
        <v>19</v>
      </c>
      <c r="R40" s="40" t="str">
        <f t="shared" si="1"/>
        <v>-</v>
      </c>
      <c r="S40" s="52">
        <v>21</v>
      </c>
      <c r="T40" s="339" t="str">
        <f>IF(Q40&lt;&gt;"",IF(Q40&gt;S40,IF(Q41&gt;S41,"○",IF(Q42&gt;S42,"○","×")),IF(Q41&gt;S41,IF(Q42&gt;S42,"○","×"),"×")),"")</f>
        <v>×</v>
      </c>
      <c r="U40" s="51">
        <v>12</v>
      </c>
      <c r="V40" s="40" t="str">
        <f t="shared" si="2"/>
        <v>-</v>
      </c>
      <c r="W40" s="52">
        <v>21</v>
      </c>
      <c r="X40" s="335" t="str">
        <f>IF(U40&lt;&gt;"",IF(U40&gt;W40,IF(U41&gt;W41,"○",IF(U42&gt;W42,"○","×")),IF(U41&gt;W41,IF(U42&gt;W42,"○","×"),"×")),"")</f>
        <v>×</v>
      </c>
      <c r="Y40" s="307" t="s">
        <v>313</v>
      </c>
      <c r="Z40" s="308"/>
      <c r="AA40" s="308"/>
      <c r="AB40" s="309"/>
      <c r="AC40" s="47"/>
      <c r="AD40" s="15"/>
      <c r="AE40" s="16"/>
      <c r="AF40" s="53"/>
      <c r="AG40" s="54"/>
      <c r="AH40" s="17"/>
      <c r="AI40" s="16"/>
      <c r="AJ40" s="16"/>
      <c r="AK40" s="17"/>
      <c r="AL40" s="170"/>
      <c r="AM40" s="170"/>
      <c r="AN40" s="170"/>
      <c r="AO40" s="170"/>
      <c r="AP40" s="75" t="s">
        <v>215</v>
      </c>
      <c r="AQ40" s="85" t="s">
        <v>225</v>
      </c>
      <c r="AR40" s="37">
        <f>IF(AX37="","",AX37)</f>
        <v>19</v>
      </c>
      <c r="AS40" s="28" t="str">
        <f t="shared" ref="AS40:AS51" si="7">IF(AR40="","","-")</f>
        <v>-</v>
      </c>
      <c r="AT40" s="176">
        <f>IF(AV37="","",AV37)</f>
        <v>21</v>
      </c>
      <c r="AU40" s="303" t="str">
        <f>IF(AY37="","",IF(AY37="○","×",IF(AY37="×","○")))</f>
        <v>×</v>
      </c>
      <c r="AV40" s="367"/>
      <c r="AW40" s="368"/>
      <c r="AX40" s="368"/>
      <c r="AY40" s="369"/>
      <c r="AZ40" s="27">
        <v>18</v>
      </c>
      <c r="BA40" s="28" t="str">
        <f t="shared" si="3"/>
        <v>-</v>
      </c>
      <c r="BB40" s="29">
        <v>21</v>
      </c>
      <c r="BC40" s="339" t="str">
        <f>IF(AZ40&lt;&gt;"",IF(AZ40&gt;BB40,IF(AZ41&gt;BB41,"○",IF(AZ42&gt;BB42,"○","×")),IF(AZ41&gt;BB41,IF(AZ42&gt;BB42,"○","×"),"×")),"")</f>
        <v>×</v>
      </c>
      <c r="BD40" s="51">
        <v>26</v>
      </c>
      <c r="BE40" s="40" t="str">
        <f t="shared" si="4"/>
        <v>-</v>
      </c>
      <c r="BF40" s="52">
        <v>24</v>
      </c>
      <c r="BG40" s="339" t="str">
        <f>IF(BD40&lt;&gt;"",IF(BD40&gt;BF40,IF(BD41&gt;BF41,"○",IF(BD42&gt;BF42,"○","×")),IF(BD41&gt;BF41,IF(BD42&gt;BF42,"○","×"),"×")),"")</f>
        <v>○</v>
      </c>
      <c r="BH40" s="51">
        <v>18</v>
      </c>
      <c r="BI40" s="40" t="str">
        <f t="shared" si="5"/>
        <v>-</v>
      </c>
      <c r="BJ40" s="52">
        <v>21</v>
      </c>
      <c r="BK40" s="335" t="str">
        <f>IF(BH40&lt;&gt;"",IF(BH40&gt;BJ40,IF(BH41&gt;BJ41,"○",IF(BH42&gt;BJ42,"○","×")),IF(BH41&gt;BJ41,IF(BH42&gt;BJ42,"○","×"),"×")),"")</f>
        <v>×</v>
      </c>
      <c r="BL40" s="307" t="s">
        <v>313</v>
      </c>
      <c r="BM40" s="308"/>
      <c r="BN40" s="308"/>
      <c r="BO40" s="309"/>
      <c r="BP40" s="47"/>
      <c r="BQ40" s="15"/>
      <c r="BR40" s="16"/>
      <c r="BS40" s="53"/>
      <c r="BT40" s="54"/>
      <c r="BU40" s="17"/>
      <c r="BV40" s="16"/>
      <c r="BW40" s="16"/>
      <c r="BX40" s="17"/>
    </row>
    <row r="41" spans="1:76" ht="12" customHeight="1" x14ac:dyDescent="0.15">
      <c r="C41" s="72" t="s">
        <v>220</v>
      </c>
      <c r="D41" s="85" t="s">
        <v>228</v>
      </c>
      <c r="E41" s="37">
        <f>IF(K38="","",K38)</f>
        <v>14</v>
      </c>
      <c r="F41" s="28" t="str">
        <f t="shared" si="6"/>
        <v>-</v>
      </c>
      <c r="G41" s="176">
        <f>IF(I38="","",I38)</f>
        <v>21</v>
      </c>
      <c r="H41" s="304" t="str">
        <f>IF(J38="","",J38)</f>
        <v>-</v>
      </c>
      <c r="I41" s="370"/>
      <c r="J41" s="356"/>
      <c r="K41" s="356"/>
      <c r="L41" s="357"/>
      <c r="M41" s="27">
        <v>13</v>
      </c>
      <c r="N41" s="28" t="str">
        <f t="shared" si="0"/>
        <v>-</v>
      </c>
      <c r="O41" s="29">
        <v>21</v>
      </c>
      <c r="P41" s="333"/>
      <c r="Q41" s="27">
        <v>14</v>
      </c>
      <c r="R41" s="28" t="str">
        <f t="shared" si="1"/>
        <v>-</v>
      </c>
      <c r="S41" s="29">
        <v>21</v>
      </c>
      <c r="T41" s="333"/>
      <c r="U41" s="27">
        <v>10</v>
      </c>
      <c r="V41" s="28" t="str">
        <f t="shared" si="2"/>
        <v>-</v>
      </c>
      <c r="W41" s="29">
        <v>21</v>
      </c>
      <c r="X41" s="305"/>
      <c r="Y41" s="310"/>
      <c r="Z41" s="311"/>
      <c r="AA41" s="311"/>
      <c r="AB41" s="312"/>
      <c r="AC41" s="47"/>
      <c r="AD41" s="2">
        <f>COUNTIF(E40:X42,"○")</f>
        <v>0</v>
      </c>
      <c r="AE41" s="3">
        <f>COUNTIF(E40:X42,"×")</f>
        <v>4</v>
      </c>
      <c r="AF41" s="48">
        <f>(IF((E40&gt;G40),1,0))+(IF((E41&gt;G41),1,0))+(IF((E42&gt;G42),1,0))+(IF((I40&gt;K40),1,0))+(IF((I41&gt;K41),1,0))+(IF((I42&gt;K42),1,0))+(IF((M40&gt;O40),1,0))+(IF((M41&gt;O41),1,0))+(IF((M42&gt;O42),1,0))+(IF((Q40&gt;S40),1,0))+(IF((Q41&gt;S41),1,0))+(IF((Q42&gt;S42),1,0))+(IF((U40&gt;W40),1,0))+(IF((U41&gt;W41),1,0))+(IF((U42&gt;W42),1,0))</f>
        <v>0</v>
      </c>
      <c r="AG41" s="49">
        <f>(IF((E40&lt;G40),1,0))+(IF((E41&lt;G41),1,0))+(IF((E42&lt;G42),1,0))+(IF((I40&lt;K40),1,0))+(IF((I41&lt;K41),1,0))+(IF((I42&lt;K42),1,0))+(IF((M40&lt;O40),1,0))+(IF((M41&lt;O41),1,0))+(IF((M42&lt;O42),1,0))+(IF((Q40&lt;S40),1,0))+(IF((Q41&lt;S41),1,0))+(IF((Q42&lt;S42),1,0))+(IF((U40&lt;W40),1,0))+(IF((U41&lt;W41),1,0))+(IF((U42&lt;W42),1,0))</f>
        <v>8</v>
      </c>
      <c r="AH41" s="50">
        <f>AF41-AG41</f>
        <v>-8</v>
      </c>
      <c r="AI41" s="3">
        <f>SUM(E40:E42,I40:I42,M40:M42,Q40:Q42,U40:U42)</f>
        <v>102</v>
      </c>
      <c r="AJ41" s="3">
        <f>SUM(G40:G42,K40:K42,O40:O42,S40:S42,W40:W42)</f>
        <v>168</v>
      </c>
      <c r="AK41" s="5">
        <f>AI41-AJ41</f>
        <v>-66</v>
      </c>
      <c r="AL41" s="170"/>
      <c r="AM41" s="170"/>
      <c r="AN41" s="170"/>
      <c r="AO41" s="170"/>
      <c r="AP41" s="72" t="s">
        <v>212</v>
      </c>
      <c r="AQ41" s="85" t="s">
        <v>225</v>
      </c>
      <c r="AR41" s="37">
        <f>IF(AX38="","",AX38)</f>
        <v>14</v>
      </c>
      <c r="AS41" s="28" t="str">
        <f t="shared" si="7"/>
        <v>-</v>
      </c>
      <c r="AT41" s="176">
        <f>IF(AV38="","",AV38)</f>
        <v>21</v>
      </c>
      <c r="AU41" s="304" t="str">
        <f>IF(AW38="","",AW38)</f>
        <v>-</v>
      </c>
      <c r="AV41" s="370"/>
      <c r="AW41" s="356"/>
      <c r="AX41" s="356"/>
      <c r="AY41" s="357"/>
      <c r="AZ41" s="27">
        <v>12</v>
      </c>
      <c r="BA41" s="28" t="str">
        <f t="shared" si="3"/>
        <v>-</v>
      </c>
      <c r="BB41" s="29">
        <v>21</v>
      </c>
      <c r="BC41" s="333"/>
      <c r="BD41" s="27">
        <v>18</v>
      </c>
      <c r="BE41" s="28" t="str">
        <f t="shared" si="4"/>
        <v>-</v>
      </c>
      <c r="BF41" s="29">
        <v>21</v>
      </c>
      <c r="BG41" s="333"/>
      <c r="BH41" s="27">
        <v>15</v>
      </c>
      <c r="BI41" s="28" t="str">
        <f t="shared" si="5"/>
        <v>-</v>
      </c>
      <c r="BJ41" s="29">
        <v>21</v>
      </c>
      <c r="BK41" s="305"/>
      <c r="BL41" s="310"/>
      <c r="BM41" s="311"/>
      <c r="BN41" s="311"/>
      <c r="BO41" s="312"/>
      <c r="BP41" s="47"/>
      <c r="BQ41" s="2">
        <f>COUNTIF(AR40:BK42,"○")</f>
        <v>1</v>
      </c>
      <c r="BR41" s="3">
        <f>COUNTIF(AR40:BK42,"×")</f>
        <v>3</v>
      </c>
      <c r="BS41" s="48">
        <f>(IF((AR40&gt;AT40),1,0))+(IF((AR41&gt;AT41),1,0))+(IF((AR42&gt;AT42),1,0))+(IF((AV40&gt;AX40),1,0))+(IF((AV41&gt;AX41),1,0))+(IF((AV42&gt;AX42),1,0))+(IF((AZ40&gt;BB40),1,0))+(IF((AZ41&gt;BB41),1,0))+(IF((AZ42&gt;BB42),1,0))+(IF((BD40&gt;BF40),1,0))+(IF((BD41&gt;BF41),1,0))+(IF((BD42&gt;BF42),1,0))+(IF((BH40&gt;BJ40),1,0))+(IF((BH41&gt;BJ41),1,0))+(IF((BH42&gt;BJ42),1,0))</f>
        <v>2</v>
      </c>
      <c r="BT41" s="49">
        <f>(IF((AR40&lt;AT40),1,0))+(IF((AR41&lt;AT41),1,0))+(IF((AR42&lt;AT42),1,0))+(IF((AV40&lt;AX40),1,0))+(IF((AV41&lt;AX41),1,0))+(IF((AV42&lt;AX42),1,0))+(IF((AZ40&lt;BB40),1,0))+(IF((AZ41&lt;BB41),1,0))+(IF((AZ42&lt;BB42),1,0))+(IF((BD40&lt;BF40),1,0))+(IF((BD41&lt;BF41),1,0))+(IF((BD42&lt;BF42),1,0))+(IF((BH40&lt;BJ40),1,0))+(IF((BH41&lt;BJ41),1,0))+(IF((BH42&lt;BJ42),1,0))</f>
        <v>7</v>
      </c>
      <c r="BU41" s="50">
        <f>BS41-BT41</f>
        <v>-5</v>
      </c>
      <c r="BV41" s="3">
        <f>SUM(AR40:AR42,AV40:AV42,AZ40:AZ42,BD40:BD42,BH40:BH42)</f>
        <v>161</v>
      </c>
      <c r="BW41" s="3">
        <f>SUM(AT40:AT42,AX40:AX42,BB40:BB42,BF40:BF42,BJ40:BJ42)</f>
        <v>186</v>
      </c>
      <c r="BX41" s="5">
        <f>BV41-BW41</f>
        <v>-25</v>
      </c>
    </row>
    <row r="42" spans="1:76" ht="12" customHeight="1" x14ac:dyDescent="0.15">
      <c r="C42" s="77"/>
      <c r="D42" s="87" t="s">
        <v>135</v>
      </c>
      <c r="E42" s="38" t="str">
        <f>IF(K39="","",K39)</f>
        <v/>
      </c>
      <c r="F42" s="28" t="str">
        <f t="shared" si="6"/>
        <v/>
      </c>
      <c r="G42" s="39" t="str">
        <f>IF(I39="","",I39)</f>
        <v/>
      </c>
      <c r="H42" s="338" t="str">
        <f>IF(J39="","",J39)</f>
        <v/>
      </c>
      <c r="I42" s="392"/>
      <c r="J42" s="359"/>
      <c r="K42" s="359"/>
      <c r="L42" s="360"/>
      <c r="M42" s="34"/>
      <c r="N42" s="28" t="str">
        <f t="shared" si="0"/>
        <v/>
      </c>
      <c r="O42" s="35"/>
      <c r="P42" s="334"/>
      <c r="Q42" s="34"/>
      <c r="R42" s="36" t="str">
        <f t="shared" si="1"/>
        <v/>
      </c>
      <c r="S42" s="35"/>
      <c r="T42" s="334"/>
      <c r="U42" s="34"/>
      <c r="V42" s="36" t="str">
        <f t="shared" si="2"/>
        <v/>
      </c>
      <c r="W42" s="35"/>
      <c r="X42" s="305"/>
      <c r="Y42" s="9">
        <f>AD41</f>
        <v>0</v>
      </c>
      <c r="Z42" s="10" t="s">
        <v>30</v>
      </c>
      <c r="AA42" s="10">
        <f>AE41</f>
        <v>4</v>
      </c>
      <c r="AB42" s="11" t="s">
        <v>27</v>
      </c>
      <c r="AC42" s="47"/>
      <c r="AD42" s="18"/>
      <c r="AE42" s="19"/>
      <c r="AF42" s="55"/>
      <c r="AG42" s="56"/>
      <c r="AH42" s="23"/>
      <c r="AI42" s="19"/>
      <c r="AJ42" s="19"/>
      <c r="AK42" s="23"/>
      <c r="AL42" s="68"/>
      <c r="AM42" s="68"/>
      <c r="AN42" s="68"/>
      <c r="AO42" s="68"/>
      <c r="AP42" s="77"/>
      <c r="AQ42" s="87" t="s">
        <v>149</v>
      </c>
      <c r="AR42" s="38" t="str">
        <f>IF(AX39="","",AX39)</f>
        <v/>
      </c>
      <c r="AS42" s="28" t="str">
        <f t="shared" si="7"/>
        <v/>
      </c>
      <c r="AT42" s="39" t="str">
        <f>IF(AV39="","",AV39)</f>
        <v/>
      </c>
      <c r="AU42" s="338" t="str">
        <f>IF(AW39="","",AW39)</f>
        <v/>
      </c>
      <c r="AV42" s="392"/>
      <c r="AW42" s="359"/>
      <c r="AX42" s="359"/>
      <c r="AY42" s="360"/>
      <c r="AZ42" s="34"/>
      <c r="BA42" s="28" t="str">
        <f t="shared" si="3"/>
        <v/>
      </c>
      <c r="BB42" s="35"/>
      <c r="BC42" s="334"/>
      <c r="BD42" s="34">
        <v>21</v>
      </c>
      <c r="BE42" s="36" t="str">
        <f t="shared" si="4"/>
        <v>-</v>
      </c>
      <c r="BF42" s="35">
        <v>15</v>
      </c>
      <c r="BG42" s="334"/>
      <c r="BH42" s="34"/>
      <c r="BI42" s="36" t="str">
        <f t="shared" si="5"/>
        <v/>
      </c>
      <c r="BJ42" s="35"/>
      <c r="BK42" s="305"/>
      <c r="BL42" s="9">
        <f>BQ41</f>
        <v>1</v>
      </c>
      <c r="BM42" s="10" t="s">
        <v>30</v>
      </c>
      <c r="BN42" s="10">
        <f>BR41</f>
        <v>3</v>
      </c>
      <c r="BO42" s="11" t="s">
        <v>27</v>
      </c>
      <c r="BP42" s="47"/>
      <c r="BQ42" s="18"/>
      <c r="BR42" s="19"/>
      <c r="BS42" s="55"/>
      <c r="BT42" s="56"/>
      <c r="BU42" s="23"/>
      <c r="BV42" s="19"/>
      <c r="BW42" s="19"/>
      <c r="BX42" s="23"/>
    </row>
    <row r="43" spans="1:76" ht="12" customHeight="1" x14ac:dyDescent="0.15">
      <c r="C43" s="72" t="s">
        <v>206</v>
      </c>
      <c r="D43" s="85" t="s">
        <v>225</v>
      </c>
      <c r="E43" s="37">
        <f>IF(O37="","",O37)</f>
        <v>12</v>
      </c>
      <c r="F43" s="40" t="str">
        <f t="shared" si="6"/>
        <v>-</v>
      </c>
      <c r="G43" s="176">
        <f>IF(M37="","",M37)</f>
        <v>21</v>
      </c>
      <c r="H43" s="303" t="str">
        <f>IF(P37="","",IF(P37="○","×",IF(P37="×","○")))</f>
        <v>○</v>
      </c>
      <c r="I43" s="41">
        <f>IF(O40="","",O40)</f>
        <v>21</v>
      </c>
      <c r="J43" s="28" t="str">
        <f t="shared" ref="J43:J51" si="8">IF(I43="","","-")</f>
        <v>-</v>
      </c>
      <c r="K43" s="176">
        <f>IF(M40="","",M40)</f>
        <v>13</v>
      </c>
      <c r="L43" s="303" t="str">
        <f>IF(P40="","",IF(P40="○","×",IF(P40="×","○")))</f>
        <v>○</v>
      </c>
      <c r="M43" s="367"/>
      <c r="N43" s="368"/>
      <c r="O43" s="368"/>
      <c r="P43" s="369"/>
      <c r="Q43" s="27">
        <v>21</v>
      </c>
      <c r="R43" s="28" t="str">
        <f t="shared" si="1"/>
        <v>-</v>
      </c>
      <c r="S43" s="29">
        <v>17</v>
      </c>
      <c r="T43" s="333" t="str">
        <f>IF(Q43&lt;&gt;"",IF(Q43&gt;S43,IF(Q44&gt;S44,"○",IF(Q45&gt;S45,"○","×")),IF(Q44&gt;S44,IF(Q45&gt;S45,"○","×"),"×")),"")</f>
        <v>○</v>
      </c>
      <c r="U43" s="27">
        <v>16</v>
      </c>
      <c r="V43" s="28" t="str">
        <f t="shared" si="2"/>
        <v>-</v>
      </c>
      <c r="W43" s="29">
        <v>21</v>
      </c>
      <c r="X43" s="335" t="str">
        <f>IF(U43&lt;&gt;"",IF(U43&gt;W43,IF(U44&gt;W44,"○",IF(U45&gt;W45,"○","×")),IF(U44&gt;W44,IF(U45&gt;W45,"○","×"),"×")),"")</f>
        <v>×</v>
      </c>
      <c r="Y43" s="307" t="s">
        <v>306</v>
      </c>
      <c r="Z43" s="308"/>
      <c r="AA43" s="308"/>
      <c r="AB43" s="309"/>
      <c r="AC43" s="47"/>
      <c r="AD43" s="2"/>
      <c r="AE43" s="3"/>
      <c r="AF43" s="48"/>
      <c r="AG43" s="49"/>
      <c r="AH43" s="5"/>
      <c r="AI43" s="3"/>
      <c r="AJ43" s="3"/>
      <c r="AK43" s="5"/>
      <c r="AL43" s="170"/>
      <c r="AM43" s="170"/>
      <c r="AN43" s="170"/>
      <c r="AO43" s="170"/>
      <c r="AP43" s="72" t="s">
        <v>219</v>
      </c>
      <c r="AQ43" s="85" t="s">
        <v>61</v>
      </c>
      <c r="AR43" s="37">
        <f>IF(BB37="","",BB37)</f>
        <v>21</v>
      </c>
      <c r="AS43" s="40" t="str">
        <f t="shared" si="7"/>
        <v>-</v>
      </c>
      <c r="AT43" s="176">
        <f>IF(AZ37="","",AZ37)</f>
        <v>16</v>
      </c>
      <c r="AU43" s="303" t="str">
        <f>IF(BC37="","",IF(BC37="○","×",IF(BC37="×","○")))</f>
        <v>○</v>
      </c>
      <c r="AV43" s="41">
        <f>IF(BB40="","",BB40)</f>
        <v>21</v>
      </c>
      <c r="AW43" s="28" t="str">
        <f t="shared" ref="AW43:AW51" si="9">IF(AV43="","","-")</f>
        <v>-</v>
      </c>
      <c r="AX43" s="176">
        <f>IF(AZ40="","",AZ40)</f>
        <v>18</v>
      </c>
      <c r="AY43" s="303" t="str">
        <f>IF(BC40="","",IF(BC40="○","×",IF(BC40="×","○")))</f>
        <v>○</v>
      </c>
      <c r="AZ43" s="367"/>
      <c r="BA43" s="368"/>
      <c r="BB43" s="368"/>
      <c r="BC43" s="369"/>
      <c r="BD43" s="27">
        <v>18</v>
      </c>
      <c r="BE43" s="28" t="str">
        <f t="shared" si="4"/>
        <v>-</v>
      </c>
      <c r="BF43" s="29">
        <v>21</v>
      </c>
      <c r="BG43" s="333" t="str">
        <f>IF(BD43&lt;&gt;"",IF(BD43&gt;BF43,IF(BD44&gt;BF44,"○",IF(BD45&gt;BF45,"○","×")),IF(BD44&gt;BF44,IF(BD45&gt;BF45,"○","×"),"×")),"")</f>
        <v>×</v>
      </c>
      <c r="BH43" s="27">
        <v>19</v>
      </c>
      <c r="BI43" s="28" t="str">
        <f t="shared" si="5"/>
        <v>-</v>
      </c>
      <c r="BJ43" s="29">
        <v>21</v>
      </c>
      <c r="BK43" s="335" t="str">
        <f>IF(BH43&lt;&gt;"",IF(BH43&gt;BJ43,IF(BH44&gt;BJ44,"○",IF(BH45&gt;BJ45,"○","×")),IF(BH44&gt;BJ44,IF(BH45&gt;BJ45,"○","×"),"×")),"")</f>
        <v>×</v>
      </c>
      <c r="BL43" s="307" t="s">
        <v>307</v>
      </c>
      <c r="BM43" s="308"/>
      <c r="BN43" s="308"/>
      <c r="BO43" s="309"/>
      <c r="BP43" s="47"/>
      <c r="BQ43" s="2"/>
      <c r="BR43" s="3"/>
      <c r="BS43" s="48"/>
      <c r="BT43" s="49"/>
      <c r="BU43" s="5"/>
      <c r="BV43" s="3"/>
      <c r="BW43" s="3"/>
      <c r="BX43" s="5"/>
    </row>
    <row r="44" spans="1:76" ht="12" customHeight="1" x14ac:dyDescent="0.15">
      <c r="C44" s="72" t="s">
        <v>204</v>
      </c>
      <c r="D44" s="85" t="s">
        <v>225</v>
      </c>
      <c r="E44" s="37">
        <f>IF(O38="","",O38)</f>
        <v>21</v>
      </c>
      <c r="F44" s="28" t="str">
        <f t="shared" si="6"/>
        <v>-</v>
      </c>
      <c r="G44" s="176">
        <f>IF(M38="","",M38)</f>
        <v>18</v>
      </c>
      <c r="H44" s="304" t="str">
        <f>IF(J41="","",J41)</f>
        <v/>
      </c>
      <c r="I44" s="41">
        <f>IF(O41="","",O41)</f>
        <v>21</v>
      </c>
      <c r="J44" s="28" t="str">
        <f t="shared" si="8"/>
        <v>-</v>
      </c>
      <c r="K44" s="176">
        <f>IF(M41="","",M41)</f>
        <v>13</v>
      </c>
      <c r="L44" s="304" t="str">
        <f>IF(N41="","",N41)</f>
        <v>-</v>
      </c>
      <c r="M44" s="370"/>
      <c r="N44" s="356"/>
      <c r="O44" s="356"/>
      <c r="P44" s="357"/>
      <c r="Q44" s="27">
        <v>21</v>
      </c>
      <c r="R44" s="28" t="str">
        <f t="shared" si="1"/>
        <v>-</v>
      </c>
      <c r="S44" s="29">
        <v>13</v>
      </c>
      <c r="T44" s="333"/>
      <c r="U44" s="27">
        <v>19</v>
      </c>
      <c r="V44" s="28" t="str">
        <f t="shared" si="2"/>
        <v>-</v>
      </c>
      <c r="W44" s="29">
        <v>21</v>
      </c>
      <c r="X44" s="305"/>
      <c r="Y44" s="310"/>
      <c r="Z44" s="311"/>
      <c r="AA44" s="311"/>
      <c r="AB44" s="312"/>
      <c r="AC44" s="47"/>
      <c r="AD44" s="2">
        <f>COUNTIF(E43:X45,"○")</f>
        <v>3</v>
      </c>
      <c r="AE44" s="3">
        <f>COUNTIF(E43:X45,"×")</f>
        <v>1</v>
      </c>
      <c r="AF44" s="48">
        <f>(IF((E43&gt;G43),1,0))+(IF((E44&gt;G44),1,0))+(IF((E45&gt;G45),1,0))+(IF((I43&gt;K43),1,0))+(IF((I44&gt;K44),1,0))+(IF((I45&gt;K45),1,0))+(IF((M43&gt;O43),1,0))+(IF((M44&gt;O44),1,0))+(IF((M45&gt;O45),1,0))+(IF((Q43&gt;S43),1,0))+(IF((Q44&gt;S44),1,0))+(IF((Q45&gt;S45),1,0))+(IF((U43&gt;W43),1,0))+(IF((U44&gt;W44),1,0))+(IF((U45&gt;W45),1,0))</f>
        <v>6</v>
      </c>
      <c r="AG44" s="49">
        <f>(IF((E43&lt;G43),1,0))+(IF((E44&lt;G44),1,0))+(IF((E45&lt;G45),1,0))+(IF((I43&lt;K43),1,0))+(IF((I44&lt;K44),1,0))+(IF((I45&lt;K45),1,0))+(IF((M43&lt;O43),1,0))+(IF((M44&lt;O44),1,0))+(IF((M45&lt;O45),1,0))+(IF((Q43&lt;S43),1,0))+(IF((Q44&lt;S44),1,0))+(IF((Q45&lt;S45),1,0))+(IF((U43&lt;W43),1,0))+(IF((U44&lt;W44),1,0))+(IF((U45&lt;W45),1,0))</f>
        <v>3</v>
      </c>
      <c r="AH44" s="50">
        <f>AF44-AG44</f>
        <v>3</v>
      </c>
      <c r="AI44" s="3">
        <f>SUM(E43:E45,I43:I45,M43:M45,Q43:Q45,U43:U45)</f>
        <v>173</v>
      </c>
      <c r="AJ44" s="3">
        <f>SUM(G43:G45,K43:K45,O43:O45,S43:S45,W43:W45)</f>
        <v>155</v>
      </c>
      <c r="AK44" s="5">
        <f>AI44-AJ44</f>
        <v>18</v>
      </c>
      <c r="AL44" s="170"/>
      <c r="AM44" s="170"/>
      <c r="AN44" s="170"/>
      <c r="AO44" s="170"/>
      <c r="AP44" s="72" t="s">
        <v>217</v>
      </c>
      <c r="AQ44" s="85" t="s">
        <v>61</v>
      </c>
      <c r="AR44" s="37">
        <f>IF(BB38="","",BB38)</f>
        <v>15</v>
      </c>
      <c r="AS44" s="28" t="str">
        <f t="shared" si="7"/>
        <v>-</v>
      </c>
      <c r="AT44" s="176">
        <f>IF(AZ38="","",AZ38)</f>
        <v>21</v>
      </c>
      <c r="AU44" s="304" t="str">
        <f>IF(AW41="","",AW41)</f>
        <v/>
      </c>
      <c r="AV44" s="41">
        <f>IF(BB41="","",BB41)</f>
        <v>21</v>
      </c>
      <c r="AW44" s="28" t="str">
        <f t="shared" si="9"/>
        <v>-</v>
      </c>
      <c r="AX44" s="176">
        <f>IF(AZ41="","",AZ41)</f>
        <v>12</v>
      </c>
      <c r="AY44" s="304" t="str">
        <f>IF(BA41="","",BA41)</f>
        <v>-</v>
      </c>
      <c r="AZ44" s="370"/>
      <c r="BA44" s="356"/>
      <c r="BB44" s="356"/>
      <c r="BC44" s="357"/>
      <c r="BD44" s="27">
        <v>20</v>
      </c>
      <c r="BE44" s="28" t="str">
        <f t="shared" si="4"/>
        <v>-</v>
      </c>
      <c r="BF44" s="29">
        <v>22</v>
      </c>
      <c r="BG44" s="333"/>
      <c r="BH44" s="27">
        <v>12</v>
      </c>
      <c r="BI44" s="28" t="str">
        <f t="shared" si="5"/>
        <v>-</v>
      </c>
      <c r="BJ44" s="29">
        <v>21</v>
      </c>
      <c r="BK44" s="305"/>
      <c r="BL44" s="310"/>
      <c r="BM44" s="311"/>
      <c r="BN44" s="311"/>
      <c r="BO44" s="312"/>
      <c r="BP44" s="47"/>
      <c r="BQ44" s="2">
        <f>COUNTIF(AR43:BK45,"○")</f>
        <v>2</v>
      </c>
      <c r="BR44" s="3">
        <f>COUNTIF(AR43:BK45,"×")</f>
        <v>2</v>
      </c>
      <c r="BS44" s="48">
        <f>(IF((AR43&gt;AT43),1,0))+(IF((AR44&gt;AT44),1,0))+(IF((AR45&gt;AT45),1,0))+(IF((AV43&gt;AX43),1,0))+(IF((AV44&gt;AX44),1,0))+(IF((AV45&gt;AX45),1,0))+(IF((AZ43&gt;BB43),1,0))+(IF((AZ44&gt;BB44),1,0))+(IF((AZ45&gt;BB45),1,0))+(IF((BD43&gt;BF43),1,0))+(IF((BD44&gt;BF44),1,0))+(IF((BD45&gt;BF45),1,0))+(IF((BH43&gt;BJ43),1,0))+(IF((BH44&gt;BJ44),1,0))+(IF((BH45&gt;BJ45),1,0))</f>
        <v>4</v>
      </c>
      <c r="BT44" s="49">
        <f>(IF((AR43&lt;AT43),1,0))+(IF((AR44&lt;AT44),1,0))+(IF((AR45&lt;AT45),1,0))+(IF((AV43&lt;AX43),1,0))+(IF((AV44&lt;AX44),1,0))+(IF((AV45&lt;AX45),1,0))+(IF((AZ43&lt;BB43),1,0))+(IF((AZ44&lt;BB44),1,0))+(IF((AZ45&lt;BB45),1,0))+(IF((BD43&lt;BF43),1,0))+(IF((BD44&lt;BF44),1,0))+(IF((BD45&lt;BF45),1,0))+(IF((BH43&lt;BJ43),1,0))+(IF((BH44&lt;BJ44),1,0))+(IF((BH45&lt;BJ45),1,0))</f>
        <v>5</v>
      </c>
      <c r="BU44" s="50">
        <f>BS44-BT44</f>
        <v>-1</v>
      </c>
      <c r="BV44" s="3">
        <f>SUM(AR43:AR45,AV43:AV45,AZ43:AZ45,BD43:BD45,BH43:BH45)</f>
        <v>170</v>
      </c>
      <c r="BW44" s="3">
        <f>SUM(AT43:AT45,AX43:AX45,BB43:BB45,BF43:BF45,BJ43:BJ45)</f>
        <v>173</v>
      </c>
      <c r="BX44" s="5">
        <f>BV44-BW44</f>
        <v>-3</v>
      </c>
    </row>
    <row r="45" spans="1:76" ht="12" customHeight="1" x14ac:dyDescent="0.15">
      <c r="C45" s="77"/>
      <c r="D45" s="87" t="s">
        <v>149</v>
      </c>
      <c r="E45" s="37">
        <f>IF(O39="","",O39)</f>
        <v>21</v>
      </c>
      <c r="F45" s="28" t="str">
        <f t="shared" si="6"/>
        <v>-</v>
      </c>
      <c r="G45" s="176">
        <f>IF(M39="","",M39)</f>
        <v>18</v>
      </c>
      <c r="H45" s="304" t="str">
        <f>IF(J42="","",J42)</f>
        <v/>
      </c>
      <c r="I45" s="41" t="str">
        <f>IF(O42="","",O42)</f>
        <v/>
      </c>
      <c r="J45" s="28" t="str">
        <f t="shared" si="8"/>
        <v/>
      </c>
      <c r="K45" s="176" t="str">
        <f>IF(M42="","",M42)</f>
        <v/>
      </c>
      <c r="L45" s="304" t="str">
        <f>IF(N42="","",N42)</f>
        <v/>
      </c>
      <c r="M45" s="370"/>
      <c r="N45" s="356"/>
      <c r="O45" s="356"/>
      <c r="P45" s="357"/>
      <c r="Q45" s="27"/>
      <c r="R45" s="28" t="str">
        <f t="shared" si="1"/>
        <v/>
      </c>
      <c r="S45" s="29"/>
      <c r="T45" s="334"/>
      <c r="U45" s="27"/>
      <c r="V45" s="28" t="str">
        <f t="shared" si="2"/>
        <v/>
      </c>
      <c r="W45" s="29"/>
      <c r="X45" s="306"/>
      <c r="Y45" s="9">
        <f>AD44</f>
        <v>3</v>
      </c>
      <c r="Z45" s="10" t="s">
        <v>30</v>
      </c>
      <c r="AA45" s="10">
        <f>AE44</f>
        <v>1</v>
      </c>
      <c r="AB45" s="11" t="s">
        <v>27</v>
      </c>
      <c r="AC45" s="47"/>
      <c r="AD45" s="2"/>
      <c r="AE45" s="3"/>
      <c r="AF45" s="48"/>
      <c r="AG45" s="49"/>
      <c r="AH45" s="5"/>
      <c r="AI45" s="3"/>
      <c r="AJ45" s="3"/>
      <c r="AK45" s="5"/>
      <c r="AL45" s="68"/>
      <c r="AM45" s="68"/>
      <c r="AN45" s="68"/>
      <c r="AO45" s="68"/>
      <c r="AP45" s="77"/>
      <c r="AQ45" s="87" t="s">
        <v>91</v>
      </c>
      <c r="AR45" s="37">
        <f>IF(BB39="","",BB39)</f>
        <v>23</v>
      </c>
      <c r="AS45" s="28" t="str">
        <f t="shared" si="7"/>
        <v>-</v>
      </c>
      <c r="AT45" s="176">
        <f>IF(AZ39="","",AZ39)</f>
        <v>21</v>
      </c>
      <c r="AU45" s="304" t="str">
        <f>IF(AW42="","",AW42)</f>
        <v/>
      </c>
      <c r="AV45" s="41" t="str">
        <f>IF(BB42="","",BB42)</f>
        <v/>
      </c>
      <c r="AW45" s="28" t="str">
        <f t="shared" si="9"/>
        <v/>
      </c>
      <c r="AX45" s="176" t="str">
        <f>IF(AZ42="","",AZ42)</f>
        <v/>
      </c>
      <c r="AY45" s="304" t="str">
        <f>IF(BA42="","",BA42)</f>
        <v/>
      </c>
      <c r="AZ45" s="370"/>
      <c r="BA45" s="356"/>
      <c r="BB45" s="356"/>
      <c r="BC45" s="357"/>
      <c r="BD45" s="27"/>
      <c r="BE45" s="28" t="str">
        <f t="shared" si="4"/>
        <v/>
      </c>
      <c r="BF45" s="29"/>
      <c r="BG45" s="334"/>
      <c r="BH45" s="27"/>
      <c r="BI45" s="28" t="str">
        <f t="shared" si="5"/>
        <v/>
      </c>
      <c r="BJ45" s="29"/>
      <c r="BK45" s="306"/>
      <c r="BL45" s="9">
        <f>BQ44</f>
        <v>2</v>
      </c>
      <c r="BM45" s="10" t="s">
        <v>30</v>
      </c>
      <c r="BN45" s="10">
        <f>BR44</f>
        <v>2</v>
      </c>
      <c r="BO45" s="11" t="s">
        <v>27</v>
      </c>
      <c r="BP45" s="47"/>
      <c r="BQ45" s="2"/>
      <c r="BR45" s="3"/>
      <c r="BS45" s="48"/>
      <c r="BT45" s="49"/>
      <c r="BU45" s="5"/>
      <c r="BV45" s="3"/>
      <c r="BW45" s="3"/>
      <c r="BX45" s="5"/>
    </row>
    <row r="46" spans="1:76" ht="12" customHeight="1" x14ac:dyDescent="0.15">
      <c r="C46" s="75" t="s">
        <v>238</v>
      </c>
      <c r="D46" s="105" t="s">
        <v>236</v>
      </c>
      <c r="E46" s="57">
        <f>IF(S37="","",S37)</f>
        <v>12</v>
      </c>
      <c r="F46" s="40" t="str">
        <f t="shared" si="6"/>
        <v>-</v>
      </c>
      <c r="G46" s="175">
        <f>IF(Q37="","",Q37)</f>
        <v>21</v>
      </c>
      <c r="H46" s="301" t="str">
        <f>IF(T37="","",IF(T37="○","×",IF(T37="×","○")))</f>
        <v>×</v>
      </c>
      <c r="I46" s="43">
        <f>IF(S40="","",S40)</f>
        <v>21</v>
      </c>
      <c r="J46" s="40" t="str">
        <f t="shared" si="8"/>
        <v>-</v>
      </c>
      <c r="K46" s="175">
        <f>IF(Q40="","",Q40)</f>
        <v>19</v>
      </c>
      <c r="L46" s="303" t="str">
        <f>IF(T40="","",IF(T40="○","×",IF(T40="×","○")))</f>
        <v>○</v>
      </c>
      <c r="M46" s="175">
        <f>IF(S43="","",S43)</f>
        <v>17</v>
      </c>
      <c r="N46" s="40" t="str">
        <f t="shared" ref="N46:N51" si="10">IF(M46="","","-")</f>
        <v>-</v>
      </c>
      <c r="O46" s="175">
        <f>IF(Q43="","",Q43)</f>
        <v>21</v>
      </c>
      <c r="P46" s="303" t="str">
        <f>IF(T43="","",IF(T43="○","×",IF(T43="×","○")))</f>
        <v>×</v>
      </c>
      <c r="Q46" s="367"/>
      <c r="R46" s="368"/>
      <c r="S46" s="368"/>
      <c r="T46" s="369"/>
      <c r="U46" s="51">
        <v>14</v>
      </c>
      <c r="V46" s="40" t="str">
        <f t="shared" si="2"/>
        <v>-</v>
      </c>
      <c r="W46" s="52">
        <v>21</v>
      </c>
      <c r="X46" s="305" t="str">
        <f>IF(U46&lt;&gt;"",IF(U46&gt;W46,IF(U47&gt;W47,"○",IF(U48&gt;W48,"○","×")),IF(U47&gt;W47,IF(U48&gt;W48,"○","×"),"×")),"")</f>
        <v>×</v>
      </c>
      <c r="Y46" s="307" t="s">
        <v>305</v>
      </c>
      <c r="Z46" s="308"/>
      <c r="AA46" s="308"/>
      <c r="AB46" s="309"/>
      <c r="AC46" s="47"/>
      <c r="AD46" s="15"/>
      <c r="AE46" s="16"/>
      <c r="AF46" s="53"/>
      <c r="AG46" s="54"/>
      <c r="AH46" s="17"/>
      <c r="AI46" s="16"/>
      <c r="AJ46" s="16"/>
      <c r="AK46" s="17"/>
      <c r="AL46" s="170"/>
      <c r="AM46" s="170"/>
      <c r="AN46" s="170"/>
      <c r="AO46" s="170"/>
      <c r="AP46" s="75" t="s">
        <v>210</v>
      </c>
      <c r="AQ46" s="105" t="s">
        <v>225</v>
      </c>
      <c r="AR46" s="57">
        <f>IF(BF37="","",BF37)</f>
        <v>19</v>
      </c>
      <c r="AS46" s="40" t="str">
        <f t="shared" si="7"/>
        <v>-</v>
      </c>
      <c r="AT46" s="175">
        <f>IF(BD37="","",BD37)</f>
        <v>21</v>
      </c>
      <c r="AU46" s="301" t="str">
        <f>IF(BG37="","",IF(BG37="○","×",IF(BG37="×","○")))</f>
        <v>×</v>
      </c>
      <c r="AV46" s="43">
        <f>IF(BF40="","",BF40)</f>
        <v>24</v>
      </c>
      <c r="AW46" s="40" t="str">
        <f t="shared" si="9"/>
        <v>-</v>
      </c>
      <c r="AX46" s="175">
        <f>IF(BD40="","",BD40)</f>
        <v>26</v>
      </c>
      <c r="AY46" s="303" t="str">
        <f>IF(BG40="","",IF(BG40="○","×",IF(BG40="×","○")))</f>
        <v>×</v>
      </c>
      <c r="AZ46" s="175">
        <f>IF(BF43="","",BF43)</f>
        <v>21</v>
      </c>
      <c r="BA46" s="40" t="str">
        <f t="shared" ref="BA46:BA51" si="11">IF(AZ46="","","-")</f>
        <v>-</v>
      </c>
      <c r="BB46" s="175">
        <f>IF(BD43="","",BD43)</f>
        <v>18</v>
      </c>
      <c r="BC46" s="303" t="str">
        <f>IF(BG43="","",IF(BG43="○","×",IF(BG43="×","○")))</f>
        <v>○</v>
      </c>
      <c r="BD46" s="367"/>
      <c r="BE46" s="368"/>
      <c r="BF46" s="368"/>
      <c r="BG46" s="369"/>
      <c r="BH46" s="51">
        <v>13</v>
      </c>
      <c r="BI46" s="40" t="str">
        <f t="shared" si="5"/>
        <v>-</v>
      </c>
      <c r="BJ46" s="52">
        <v>21</v>
      </c>
      <c r="BK46" s="305" t="str">
        <f>IF(BH46&lt;&gt;"",IF(BH46&gt;BJ46,IF(BH47&gt;BJ47,"○",IF(BH48&gt;BJ48,"○","×")),IF(BH47&gt;BJ47,IF(BH48&gt;BJ48,"○","×"),"×")),"")</f>
        <v>×</v>
      </c>
      <c r="BL46" s="307" t="s">
        <v>305</v>
      </c>
      <c r="BM46" s="308"/>
      <c r="BN46" s="308"/>
      <c r="BO46" s="309"/>
      <c r="BP46" s="47"/>
      <c r="BQ46" s="15"/>
      <c r="BR46" s="16"/>
      <c r="BS46" s="53"/>
      <c r="BT46" s="54"/>
      <c r="BU46" s="17"/>
      <c r="BV46" s="16"/>
      <c r="BW46" s="16"/>
      <c r="BX46" s="17"/>
    </row>
    <row r="47" spans="1:76" ht="12" customHeight="1" x14ac:dyDescent="0.15">
      <c r="C47" s="72" t="s">
        <v>235</v>
      </c>
      <c r="D47" s="106" t="s">
        <v>236</v>
      </c>
      <c r="E47" s="37">
        <f>IF(S38="","",S38)</f>
        <v>13</v>
      </c>
      <c r="F47" s="28" t="str">
        <f t="shared" si="6"/>
        <v>-</v>
      </c>
      <c r="G47" s="176">
        <f>IF(Q38="","",Q38)</f>
        <v>21</v>
      </c>
      <c r="H47" s="302" t="str">
        <f>IF(J44="","",J44)</f>
        <v>-</v>
      </c>
      <c r="I47" s="41">
        <f>IF(S41="","",S41)</f>
        <v>21</v>
      </c>
      <c r="J47" s="28" t="str">
        <f t="shared" si="8"/>
        <v>-</v>
      </c>
      <c r="K47" s="176">
        <f>IF(Q41="","",Q41)</f>
        <v>14</v>
      </c>
      <c r="L47" s="304" t="str">
        <f>IF(N44="","",N44)</f>
        <v/>
      </c>
      <c r="M47" s="176">
        <f>IF(S44="","",S44)</f>
        <v>13</v>
      </c>
      <c r="N47" s="28" t="str">
        <f t="shared" si="10"/>
        <v>-</v>
      </c>
      <c r="O47" s="176">
        <f>IF(Q44="","",Q44)</f>
        <v>21</v>
      </c>
      <c r="P47" s="304" t="str">
        <f>IF(R44="","",R44)</f>
        <v>-</v>
      </c>
      <c r="Q47" s="370"/>
      <c r="R47" s="356"/>
      <c r="S47" s="356"/>
      <c r="T47" s="357"/>
      <c r="U47" s="27">
        <v>19</v>
      </c>
      <c r="V47" s="28" t="str">
        <f t="shared" si="2"/>
        <v>-</v>
      </c>
      <c r="W47" s="29">
        <v>21</v>
      </c>
      <c r="X47" s="305"/>
      <c r="Y47" s="310"/>
      <c r="Z47" s="311"/>
      <c r="AA47" s="311"/>
      <c r="AB47" s="312"/>
      <c r="AC47" s="47"/>
      <c r="AD47" s="2">
        <f>COUNTIF(E46:X48,"○")</f>
        <v>1</v>
      </c>
      <c r="AE47" s="3">
        <f>COUNTIF(E46:X48,"×")</f>
        <v>3</v>
      </c>
      <c r="AF47" s="48">
        <f>(IF((E46&gt;G46),1,0))+(IF((E47&gt;G47),1,0))+(IF((E48&gt;G48),1,0))+(IF((I46&gt;K46),1,0))+(IF((I47&gt;K47),1,0))+(IF((I48&gt;K48),1,0))+(IF((M46&gt;O46),1,0))+(IF((M47&gt;O47),1,0))+(IF((M48&gt;O48),1,0))+(IF((Q46&gt;S46),1,0))+(IF((Q47&gt;S47),1,0))+(IF((Q48&gt;S48),1,0))+(IF((U46&gt;W46),1,0))+(IF((U47&gt;W47),1,0))+(IF((U48&gt;W48),1,0))</f>
        <v>2</v>
      </c>
      <c r="AG47" s="49">
        <f>(IF((E46&lt;G46),1,0))+(IF((E47&lt;G47),1,0))+(IF((E48&lt;G48),1,0))+(IF((I46&lt;K46),1,0))+(IF((I47&lt;K47),1,0))+(IF((I48&lt;K48),1,0))+(IF((M46&lt;O46),1,0))+(IF((M47&lt;O47),1,0))+(IF((M48&lt;O48),1,0))+(IF((Q46&lt;S46),1,0))+(IF((Q47&lt;S47),1,0))+(IF((Q48&lt;S48),1,0))+(IF((U46&lt;W46),1,0))+(IF((U47&lt;W47),1,0))+(IF((U48&lt;W48),1,0))</f>
        <v>6</v>
      </c>
      <c r="AH47" s="50">
        <f>AF47-AG47</f>
        <v>-4</v>
      </c>
      <c r="AI47" s="3">
        <f>SUM(E46:E48,I46:I48,M46:M48,Q46:Q48,U46:U48)</f>
        <v>130</v>
      </c>
      <c r="AJ47" s="3">
        <f>SUM(G46:G48,K46:K48,O46:O48,S46:S48,W46:W48)</f>
        <v>159</v>
      </c>
      <c r="AK47" s="5">
        <f>AI47-AJ47</f>
        <v>-29</v>
      </c>
      <c r="AL47" s="170"/>
      <c r="AM47" s="170"/>
      <c r="AN47" s="170"/>
      <c r="AO47" s="170"/>
      <c r="AP47" s="72" t="s">
        <v>208</v>
      </c>
      <c r="AQ47" s="106" t="s">
        <v>225</v>
      </c>
      <c r="AR47" s="37">
        <f>IF(BF38="","",BF38)</f>
        <v>15</v>
      </c>
      <c r="AS47" s="28" t="str">
        <f t="shared" si="7"/>
        <v>-</v>
      </c>
      <c r="AT47" s="176">
        <f>IF(BD38="","",BD38)</f>
        <v>21</v>
      </c>
      <c r="AU47" s="302" t="str">
        <f>IF(AW44="","",AW44)</f>
        <v>-</v>
      </c>
      <c r="AV47" s="41">
        <f>IF(BF41="","",BF41)</f>
        <v>21</v>
      </c>
      <c r="AW47" s="28" t="str">
        <f t="shared" si="9"/>
        <v>-</v>
      </c>
      <c r="AX47" s="176">
        <f>IF(BD41="","",BD41)</f>
        <v>18</v>
      </c>
      <c r="AY47" s="304" t="str">
        <f>IF(BA44="","",BA44)</f>
        <v/>
      </c>
      <c r="AZ47" s="176">
        <f>IF(BF44="","",BF44)</f>
        <v>22</v>
      </c>
      <c r="BA47" s="28" t="str">
        <f t="shared" si="11"/>
        <v>-</v>
      </c>
      <c r="BB47" s="176">
        <f>IF(BD44="","",BD44)</f>
        <v>20</v>
      </c>
      <c r="BC47" s="304" t="str">
        <f>IF(BE44="","",BE44)</f>
        <v>-</v>
      </c>
      <c r="BD47" s="370"/>
      <c r="BE47" s="356"/>
      <c r="BF47" s="356"/>
      <c r="BG47" s="357"/>
      <c r="BH47" s="27">
        <v>13</v>
      </c>
      <c r="BI47" s="28" t="str">
        <f t="shared" si="5"/>
        <v>-</v>
      </c>
      <c r="BJ47" s="29">
        <v>21</v>
      </c>
      <c r="BK47" s="305"/>
      <c r="BL47" s="310"/>
      <c r="BM47" s="311"/>
      <c r="BN47" s="311"/>
      <c r="BO47" s="312"/>
      <c r="BP47" s="47"/>
      <c r="BQ47" s="2">
        <f>COUNTIF(AR46:BK48,"○")</f>
        <v>1</v>
      </c>
      <c r="BR47" s="3">
        <f>COUNTIF(AR46:BK48,"×")</f>
        <v>3</v>
      </c>
      <c r="BS47" s="48">
        <f>(IF((AR46&gt;AT46),1,0))+(IF((AR47&gt;AT47),1,0))+(IF((AR48&gt;AT48),1,0))+(IF((AV46&gt;AX46),1,0))+(IF((AV47&gt;AX47),1,0))+(IF((AV48&gt;AX48),1,0))+(IF((AZ46&gt;BB46),1,0))+(IF((AZ47&gt;BB47),1,0))+(IF((AZ48&gt;BB48),1,0))+(IF((BD46&gt;BF46),1,0))+(IF((BD47&gt;BF47),1,0))+(IF((BD48&gt;BF48),1,0))+(IF((BH46&gt;BJ46),1,0))+(IF((BH47&gt;BJ47),1,0))+(IF((BH48&gt;BJ48),1,0))</f>
        <v>3</v>
      </c>
      <c r="BT47" s="49">
        <f>(IF((AR46&lt;AT46),1,0))+(IF((AR47&lt;AT47),1,0))+(IF((AR48&lt;AT48),1,0))+(IF((AV46&lt;AX46),1,0))+(IF((AV47&lt;AX47),1,0))+(IF((AV48&lt;AX48),1,0))+(IF((AZ46&lt;BB46),1,0))+(IF((AZ47&lt;BB47),1,0))+(IF((AZ48&lt;BB48),1,0))+(IF((BD46&lt;BF46),1,0))+(IF((BD47&lt;BF47),1,0))+(IF((BD48&lt;BF48),1,0))+(IF((BH46&lt;BJ46),1,0))+(IF((BH47&lt;BJ47),1,0))+(IF((BH48&lt;BJ48),1,0))</f>
        <v>6</v>
      </c>
      <c r="BU47" s="50">
        <f>BS47-BT47</f>
        <v>-3</v>
      </c>
      <c r="BV47" s="3">
        <f>SUM(AR46:AR48,AV46:AV48,AZ46:AZ48,BD46:BD48,BH46:BH48)</f>
        <v>163</v>
      </c>
      <c r="BW47" s="3">
        <f>SUM(AT46:AT48,AX46:AX48,BB46:BB48,BF46:BF48,BJ46:BJ48)</f>
        <v>187</v>
      </c>
      <c r="BX47" s="5">
        <f>BV47-BW47</f>
        <v>-24</v>
      </c>
    </row>
    <row r="48" spans="1:76" ht="12" customHeight="1" x14ac:dyDescent="0.15">
      <c r="C48" s="77"/>
      <c r="D48" s="87" t="s">
        <v>77</v>
      </c>
      <c r="E48" s="37" t="str">
        <f>IF(S39="","",S39)</f>
        <v/>
      </c>
      <c r="F48" s="28" t="str">
        <f t="shared" si="6"/>
        <v/>
      </c>
      <c r="G48" s="176" t="str">
        <f>IF(Q39="","",Q39)</f>
        <v/>
      </c>
      <c r="H48" s="302" t="str">
        <f>IF(J45="","",J45)</f>
        <v/>
      </c>
      <c r="I48" s="41" t="str">
        <f>IF(S42="","",S42)</f>
        <v/>
      </c>
      <c r="J48" s="28" t="str">
        <f t="shared" si="8"/>
        <v/>
      </c>
      <c r="K48" s="176" t="str">
        <f>IF(Q42="","",Q42)</f>
        <v/>
      </c>
      <c r="L48" s="304" t="str">
        <f>IF(N45="","",N45)</f>
        <v/>
      </c>
      <c r="M48" s="176" t="str">
        <f>IF(S45="","",S45)</f>
        <v/>
      </c>
      <c r="N48" s="28" t="str">
        <f t="shared" si="10"/>
        <v/>
      </c>
      <c r="O48" s="176" t="str">
        <f>IF(Q45="","",Q45)</f>
        <v/>
      </c>
      <c r="P48" s="304" t="str">
        <f>IF(R45="","",R45)</f>
        <v/>
      </c>
      <c r="Q48" s="370"/>
      <c r="R48" s="356"/>
      <c r="S48" s="356"/>
      <c r="T48" s="357"/>
      <c r="U48" s="27"/>
      <c r="V48" s="28" t="str">
        <f t="shared" si="2"/>
        <v/>
      </c>
      <c r="W48" s="29"/>
      <c r="X48" s="306"/>
      <c r="Y48" s="9">
        <f>AD47</f>
        <v>1</v>
      </c>
      <c r="Z48" s="10" t="s">
        <v>30</v>
      </c>
      <c r="AA48" s="10">
        <f>AE47</f>
        <v>3</v>
      </c>
      <c r="AB48" s="11" t="s">
        <v>27</v>
      </c>
      <c r="AC48" s="47"/>
      <c r="AD48" s="18"/>
      <c r="AE48" s="19"/>
      <c r="AF48" s="55"/>
      <c r="AG48" s="56"/>
      <c r="AH48" s="23"/>
      <c r="AI48" s="19"/>
      <c r="AJ48" s="19"/>
      <c r="AK48" s="23"/>
      <c r="AL48" s="68"/>
      <c r="AM48" s="68"/>
      <c r="AN48" s="68"/>
      <c r="AO48" s="68"/>
      <c r="AP48" s="77"/>
      <c r="AQ48" s="87" t="s">
        <v>149</v>
      </c>
      <c r="AR48" s="37" t="str">
        <f>IF(BF39="","",BF39)</f>
        <v/>
      </c>
      <c r="AS48" s="28" t="str">
        <f t="shared" si="7"/>
        <v/>
      </c>
      <c r="AT48" s="176" t="str">
        <f>IF(BD39="","",BD39)</f>
        <v/>
      </c>
      <c r="AU48" s="302" t="str">
        <f>IF(AW45="","",AW45)</f>
        <v/>
      </c>
      <c r="AV48" s="41">
        <f>IF(BF42="","",BF42)</f>
        <v>15</v>
      </c>
      <c r="AW48" s="28" t="str">
        <f t="shared" si="9"/>
        <v>-</v>
      </c>
      <c r="AX48" s="176">
        <f>IF(BD42="","",BD42)</f>
        <v>21</v>
      </c>
      <c r="AY48" s="304" t="str">
        <f>IF(BA45="","",BA45)</f>
        <v/>
      </c>
      <c r="AZ48" s="176" t="str">
        <f>IF(BF45="","",BF45)</f>
        <v/>
      </c>
      <c r="BA48" s="28" t="str">
        <f t="shared" si="11"/>
        <v/>
      </c>
      <c r="BB48" s="176" t="str">
        <f>IF(BD45="","",BD45)</f>
        <v/>
      </c>
      <c r="BC48" s="304" t="str">
        <f>IF(BE45="","",BE45)</f>
        <v/>
      </c>
      <c r="BD48" s="370"/>
      <c r="BE48" s="356"/>
      <c r="BF48" s="356"/>
      <c r="BG48" s="357"/>
      <c r="BH48" s="27"/>
      <c r="BI48" s="28" t="str">
        <f t="shared" si="5"/>
        <v/>
      </c>
      <c r="BJ48" s="29"/>
      <c r="BK48" s="306"/>
      <c r="BL48" s="9">
        <f>BQ47</f>
        <v>1</v>
      </c>
      <c r="BM48" s="10" t="s">
        <v>30</v>
      </c>
      <c r="BN48" s="10">
        <f>BR47</f>
        <v>3</v>
      </c>
      <c r="BO48" s="11" t="s">
        <v>27</v>
      </c>
      <c r="BP48" s="47"/>
      <c r="BQ48" s="18"/>
      <c r="BR48" s="19"/>
      <c r="BS48" s="55"/>
      <c r="BT48" s="56"/>
      <c r="BU48" s="23"/>
      <c r="BV48" s="19"/>
      <c r="BW48" s="19"/>
      <c r="BX48" s="23"/>
    </row>
    <row r="49" spans="1:76" ht="12" customHeight="1" x14ac:dyDescent="0.15">
      <c r="C49" s="75" t="s">
        <v>202</v>
      </c>
      <c r="D49" s="105" t="s">
        <v>225</v>
      </c>
      <c r="E49" s="57">
        <f>IF(W37="","",W37)</f>
        <v>21</v>
      </c>
      <c r="F49" s="40" t="str">
        <f t="shared" si="6"/>
        <v>-</v>
      </c>
      <c r="G49" s="175">
        <f>IF(U37="","",U37)</f>
        <v>14</v>
      </c>
      <c r="H49" s="301" t="str">
        <f>IF(X37="","",IF(X37="○","×",IF(X37="×","○")))</f>
        <v>○</v>
      </c>
      <c r="I49" s="43">
        <f>IF(W40="","",W40)</f>
        <v>21</v>
      </c>
      <c r="J49" s="40" t="str">
        <f t="shared" si="8"/>
        <v>-</v>
      </c>
      <c r="K49" s="175">
        <f>IF(U40="","",U40)</f>
        <v>12</v>
      </c>
      <c r="L49" s="303" t="str">
        <f>IF(X40="","",IF(X40="○","×",IF(X40="×","○")))</f>
        <v>○</v>
      </c>
      <c r="M49" s="175">
        <f>IF(W43="","",W43)</f>
        <v>21</v>
      </c>
      <c r="N49" s="40" t="str">
        <f t="shared" si="10"/>
        <v>-</v>
      </c>
      <c r="O49" s="175">
        <f>IF(U43="","",U43)</f>
        <v>16</v>
      </c>
      <c r="P49" s="303" t="str">
        <f>IF(X43="","",IF(X43="○","×",IF(X43="×","○")))</f>
        <v>○</v>
      </c>
      <c r="Q49" s="43">
        <f>IF(W46="","",W46)</f>
        <v>21</v>
      </c>
      <c r="R49" s="40" t="str">
        <f>IF(Q49="","","-")</f>
        <v>-</v>
      </c>
      <c r="S49" s="175">
        <f>IF(U46="","",U46)</f>
        <v>14</v>
      </c>
      <c r="T49" s="303" t="str">
        <f>IF(X46="","",IF(X46="○","×",IF(X46="×","○")))</f>
        <v>○</v>
      </c>
      <c r="U49" s="367"/>
      <c r="V49" s="368"/>
      <c r="W49" s="368"/>
      <c r="X49" s="369"/>
      <c r="Y49" s="307" t="s">
        <v>304</v>
      </c>
      <c r="Z49" s="308"/>
      <c r="AA49" s="308"/>
      <c r="AB49" s="309"/>
      <c r="AC49" s="47"/>
      <c r="AD49" s="2"/>
      <c r="AE49" s="3"/>
      <c r="AF49" s="48"/>
      <c r="AG49" s="49"/>
      <c r="AH49" s="5"/>
      <c r="AI49" s="3"/>
      <c r="AJ49" s="3"/>
      <c r="AK49" s="5"/>
      <c r="AL49" s="170"/>
      <c r="AM49" s="170"/>
      <c r="AN49" s="170"/>
      <c r="AO49" s="170"/>
      <c r="AP49" s="75" t="s">
        <v>197</v>
      </c>
      <c r="AQ49" s="105" t="s">
        <v>62</v>
      </c>
      <c r="AR49" s="57">
        <f>IF(BJ37="","",BJ37)</f>
        <v>21</v>
      </c>
      <c r="AS49" s="40" t="str">
        <f t="shared" si="7"/>
        <v>-</v>
      </c>
      <c r="AT49" s="175">
        <f>IF(BH37="","",BH37)</f>
        <v>18</v>
      </c>
      <c r="AU49" s="301" t="str">
        <f>IF(BK37="","",IF(BK37="○","×",IF(BK37="×","○")))</f>
        <v>×</v>
      </c>
      <c r="AV49" s="43">
        <f>IF(BJ40="","",BJ40)</f>
        <v>21</v>
      </c>
      <c r="AW49" s="40" t="str">
        <f t="shared" si="9"/>
        <v>-</v>
      </c>
      <c r="AX49" s="175">
        <f>IF(BH40="","",BH40)</f>
        <v>18</v>
      </c>
      <c r="AY49" s="303" t="str">
        <f>IF(BK40="","",IF(BK40="○","×",IF(BK40="×","○")))</f>
        <v>○</v>
      </c>
      <c r="AZ49" s="175">
        <f>IF(BJ43="","",BJ43)</f>
        <v>21</v>
      </c>
      <c r="BA49" s="40" t="str">
        <f t="shared" si="11"/>
        <v>-</v>
      </c>
      <c r="BB49" s="175">
        <f>IF(BH43="","",BH43)</f>
        <v>19</v>
      </c>
      <c r="BC49" s="303" t="str">
        <f>IF(BK43="","",IF(BK43="○","×",IF(BK43="×","○")))</f>
        <v>○</v>
      </c>
      <c r="BD49" s="43">
        <f>IF(BJ46="","",BJ46)</f>
        <v>21</v>
      </c>
      <c r="BE49" s="40" t="str">
        <f>IF(BD49="","","-")</f>
        <v>-</v>
      </c>
      <c r="BF49" s="175">
        <f>IF(BH46="","",BH46)</f>
        <v>13</v>
      </c>
      <c r="BG49" s="303" t="str">
        <f>IF(BK46="","",IF(BK46="○","×",IF(BK46="×","○")))</f>
        <v>○</v>
      </c>
      <c r="BH49" s="367"/>
      <c r="BI49" s="368"/>
      <c r="BJ49" s="368"/>
      <c r="BK49" s="369"/>
      <c r="BL49" s="307" t="s">
        <v>304</v>
      </c>
      <c r="BM49" s="308"/>
      <c r="BN49" s="308"/>
      <c r="BO49" s="309"/>
      <c r="BP49" s="47"/>
      <c r="BQ49" s="2"/>
      <c r="BR49" s="3"/>
      <c r="BS49" s="48"/>
      <c r="BT49" s="49"/>
      <c r="BU49" s="5"/>
      <c r="BV49" s="3"/>
      <c r="BW49" s="3"/>
      <c r="BX49" s="5"/>
    </row>
    <row r="50" spans="1:76" ht="12" customHeight="1" x14ac:dyDescent="0.15">
      <c r="C50" s="72" t="s">
        <v>199</v>
      </c>
      <c r="D50" s="85" t="s">
        <v>62</v>
      </c>
      <c r="E50" s="37">
        <f>IF(W38="","",W38)</f>
        <v>7</v>
      </c>
      <c r="F50" s="28" t="str">
        <f t="shared" si="6"/>
        <v>-</v>
      </c>
      <c r="G50" s="176">
        <f>IF(U38="","",U38)</f>
        <v>21</v>
      </c>
      <c r="H50" s="302" t="str">
        <f>IF(J41="","",J41)</f>
        <v/>
      </c>
      <c r="I50" s="41">
        <f>IF(W41="","",W41)</f>
        <v>21</v>
      </c>
      <c r="J50" s="28" t="str">
        <f t="shared" si="8"/>
        <v>-</v>
      </c>
      <c r="K50" s="176">
        <f>IF(U41="","",U41)</f>
        <v>10</v>
      </c>
      <c r="L50" s="304" t="str">
        <f>IF(N47="","",N47)</f>
        <v>-</v>
      </c>
      <c r="M50" s="176">
        <f>IF(W44="","",W44)</f>
        <v>21</v>
      </c>
      <c r="N50" s="28" t="str">
        <f t="shared" si="10"/>
        <v>-</v>
      </c>
      <c r="O50" s="176">
        <f>IF(U44="","",U44)</f>
        <v>19</v>
      </c>
      <c r="P50" s="304" t="str">
        <f>IF(R47="","",R47)</f>
        <v/>
      </c>
      <c r="Q50" s="41">
        <f>IF(W47="","",W47)</f>
        <v>21</v>
      </c>
      <c r="R50" s="28" t="str">
        <f>IF(Q50="","","-")</f>
        <v>-</v>
      </c>
      <c r="S50" s="176">
        <f>IF(U47="","",U47)</f>
        <v>19</v>
      </c>
      <c r="T50" s="304" t="str">
        <f>IF(V47="","",V47)</f>
        <v>-</v>
      </c>
      <c r="U50" s="370"/>
      <c r="V50" s="356"/>
      <c r="W50" s="356"/>
      <c r="X50" s="357"/>
      <c r="Y50" s="310"/>
      <c r="Z50" s="311"/>
      <c r="AA50" s="311"/>
      <c r="AB50" s="312"/>
      <c r="AC50" s="47"/>
      <c r="AD50" s="2">
        <f>COUNTIF(E49:X51,"○")</f>
        <v>4</v>
      </c>
      <c r="AE50" s="3">
        <f>COUNTIF(E49:X51,"×")</f>
        <v>0</v>
      </c>
      <c r="AF50" s="48">
        <f>(IF((E49&gt;G49),1,0))+(IF((E50&gt;G50),1,0))+(IF((E51&gt;G51),1,0))+(IF((I49&gt;K49),1,0))+(IF((I50&gt;K50),1,0))+(IF((I51&gt;K51),1,0))+(IF((M49&gt;O49),1,0))+(IF((M50&gt;O50),1,0))+(IF((M51&gt;O51),1,0))+(IF((Q49&gt;S49),1,0))+(IF((Q50&gt;S50),1,0))+(IF((Q51&gt;S51),1,0))+(IF((U49&gt;W49),1,0))+(IF((U50&gt;W50),1,0))+(IF((U51&gt;W51),1,0))</f>
        <v>8</v>
      </c>
      <c r="AG50" s="49">
        <f>(IF((E49&lt;G49),1,0))+(IF((E50&lt;G50),1,0))+(IF((E51&lt;G51),1,0))+(IF((I49&lt;K49),1,0))+(IF((I50&lt;K50),1,0))+(IF((I51&lt;K51),1,0))+(IF((M49&lt;O49),1,0))+(IF((M50&lt;O50),1,0))+(IF((M51&lt;O51),1,0))+(IF((Q49&lt;S49),1,0))+(IF((Q50&lt;S50),1,0))+(IF((Q51&lt;S51),1,0))+(IF((U49&lt;W49),1,0))+(IF((U50&lt;W50),1,0))+(IF((U51&lt;W51),1,0))</f>
        <v>1</v>
      </c>
      <c r="AH50" s="50">
        <f>AF50-AG50</f>
        <v>7</v>
      </c>
      <c r="AI50" s="3">
        <f>SUM(E49:E51,I49:I51,M49:M51,Q49:Q51,U49:U51)</f>
        <v>175</v>
      </c>
      <c r="AJ50" s="3">
        <f>SUM(G49:G51,K49:K51,O49:O51,S49:S51,W49:W51)</f>
        <v>144</v>
      </c>
      <c r="AK50" s="5">
        <f>AI50-AJ50</f>
        <v>31</v>
      </c>
      <c r="AL50" s="170"/>
      <c r="AM50" s="170"/>
      <c r="AN50" s="170"/>
      <c r="AO50" s="170"/>
      <c r="AP50" s="72" t="s">
        <v>288</v>
      </c>
      <c r="AQ50" s="85" t="s">
        <v>289</v>
      </c>
      <c r="AR50" s="37">
        <f>IF(BJ38="","",BJ38)</f>
        <v>12</v>
      </c>
      <c r="AS50" s="28" t="str">
        <f t="shared" si="7"/>
        <v>-</v>
      </c>
      <c r="AT50" s="176">
        <f>IF(BH38="","",BH38)</f>
        <v>21</v>
      </c>
      <c r="AU50" s="302" t="str">
        <f>IF(AW41="","",AW41)</f>
        <v/>
      </c>
      <c r="AV50" s="41">
        <f>IF(BJ41="","",BJ41)</f>
        <v>21</v>
      </c>
      <c r="AW50" s="28" t="str">
        <f t="shared" si="9"/>
        <v>-</v>
      </c>
      <c r="AX50" s="176">
        <f>IF(BH41="","",BH41)</f>
        <v>15</v>
      </c>
      <c r="AY50" s="304" t="str">
        <f>IF(BA47="","",BA47)</f>
        <v>-</v>
      </c>
      <c r="AZ50" s="176">
        <f>IF(BJ44="","",BJ44)</f>
        <v>21</v>
      </c>
      <c r="BA50" s="28" t="str">
        <f t="shared" si="11"/>
        <v>-</v>
      </c>
      <c r="BB50" s="176">
        <f>IF(BH44="","",BH44)</f>
        <v>12</v>
      </c>
      <c r="BC50" s="304" t="str">
        <f>IF(BE47="","",BE47)</f>
        <v/>
      </c>
      <c r="BD50" s="41">
        <f>IF(BJ47="","",BJ47)</f>
        <v>21</v>
      </c>
      <c r="BE50" s="28" t="str">
        <f>IF(BD50="","","-")</f>
        <v>-</v>
      </c>
      <c r="BF50" s="176">
        <f>IF(BH47="","",BH47)</f>
        <v>13</v>
      </c>
      <c r="BG50" s="304" t="str">
        <f>IF(BI47="","",BI47)</f>
        <v>-</v>
      </c>
      <c r="BH50" s="370"/>
      <c r="BI50" s="356"/>
      <c r="BJ50" s="356"/>
      <c r="BK50" s="357"/>
      <c r="BL50" s="310"/>
      <c r="BM50" s="311"/>
      <c r="BN50" s="311"/>
      <c r="BO50" s="312"/>
      <c r="BP50" s="47"/>
      <c r="BQ50" s="2">
        <f>COUNTIF(AR49:BK51,"○")</f>
        <v>3</v>
      </c>
      <c r="BR50" s="3">
        <f>COUNTIF(AR49:BK51,"×")</f>
        <v>1</v>
      </c>
      <c r="BS50" s="48">
        <f>(IF((AR49&gt;AT49),1,0))+(IF((AR50&gt;AT50),1,0))+(IF((AR51&gt;AT51),1,0))+(IF((AV49&gt;AX49),1,0))+(IF((AV50&gt;AX50),1,0))+(IF((AV51&gt;AX51),1,0))+(IF((AZ49&gt;BB49),1,0))+(IF((AZ50&gt;BB50),1,0))+(IF((AZ51&gt;BB51),1,0))+(IF((BD49&gt;BF49),1,0))+(IF((BD50&gt;BF50),1,0))+(IF((BD51&gt;BF51),1,0))+(IF((BH49&gt;BJ49),1,0))+(IF((BH50&gt;BJ50),1,0))+(IF((BH51&gt;BJ51),1,0))</f>
        <v>7</v>
      </c>
      <c r="BT50" s="49">
        <f>(IF((AR49&lt;AT49),1,0))+(IF((AR50&lt;AT50),1,0))+(IF((AR51&lt;AT51),1,0))+(IF((AV49&lt;AX49),1,0))+(IF((AV50&lt;AX50),1,0))+(IF((AV51&lt;AX51),1,0))+(IF((AZ49&lt;BB49),1,0))+(IF((AZ50&lt;BB50),1,0))+(IF((AZ51&lt;BB51),1,0))+(IF((BD49&lt;BF49),1,0))+(IF((BD50&lt;BF50),1,0))+(IF((BD51&lt;BF51),1,0))+(IF((BH49&lt;BJ49),1,0))+(IF((BH50&lt;BJ50),1,0))+(IF((BH51&lt;BJ51),1,0))</f>
        <v>2</v>
      </c>
      <c r="BU50" s="50">
        <f>BS50-BT50</f>
        <v>5</v>
      </c>
      <c r="BV50" s="3">
        <f>SUM(AR49:AR51,AV49:AV51,AZ49:AZ51,BD49:BD51,BH49:BH51)</f>
        <v>178</v>
      </c>
      <c r="BW50" s="3">
        <f>SUM(AT49:AT51,AX49:AX51,BB49:BB51,BF49:BF51,BJ49:BJ51)</f>
        <v>150</v>
      </c>
      <c r="BX50" s="5">
        <f>BV50-BW50</f>
        <v>28</v>
      </c>
    </row>
    <row r="51" spans="1:76" ht="12" customHeight="1" thickBot="1" x14ac:dyDescent="0.2">
      <c r="C51" s="70"/>
      <c r="D51" s="143" t="s">
        <v>250</v>
      </c>
      <c r="E51" s="44">
        <f>IF(W39="","",W39)</f>
        <v>21</v>
      </c>
      <c r="F51" s="45" t="str">
        <f t="shared" si="6"/>
        <v>-</v>
      </c>
      <c r="G51" s="177">
        <f>IF(U39="","",U39)</f>
        <v>19</v>
      </c>
      <c r="H51" s="313" t="str">
        <f>IF(J42="","",J42)</f>
        <v/>
      </c>
      <c r="I51" s="46" t="str">
        <f>IF(W42="","",W42)</f>
        <v/>
      </c>
      <c r="J51" s="45" t="str">
        <f t="shared" si="8"/>
        <v/>
      </c>
      <c r="K51" s="177" t="str">
        <f>IF(U42="","",U42)</f>
        <v/>
      </c>
      <c r="L51" s="314" t="str">
        <f>IF(N48="","",N48)</f>
        <v/>
      </c>
      <c r="M51" s="177" t="str">
        <f>IF(W45="","",W45)</f>
        <v/>
      </c>
      <c r="N51" s="45" t="str">
        <f t="shared" si="10"/>
        <v/>
      </c>
      <c r="O51" s="177" t="str">
        <f>IF(U45="","",U45)</f>
        <v/>
      </c>
      <c r="P51" s="314" t="str">
        <f>IF(R48="","",R48)</f>
        <v/>
      </c>
      <c r="Q51" s="46" t="str">
        <f>IF(W48="","",W48)</f>
        <v/>
      </c>
      <c r="R51" s="45" t="str">
        <f>IF(Q51="","","-")</f>
        <v/>
      </c>
      <c r="S51" s="177" t="str">
        <f>IF(U48="","",U48)</f>
        <v/>
      </c>
      <c r="T51" s="314" t="str">
        <f>IF(V48="","",V48)</f>
        <v/>
      </c>
      <c r="U51" s="373"/>
      <c r="V51" s="374"/>
      <c r="W51" s="374"/>
      <c r="X51" s="388"/>
      <c r="Y51" s="24">
        <f>AD50</f>
        <v>4</v>
      </c>
      <c r="Z51" s="25" t="s">
        <v>30</v>
      </c>
      <c r="AA51" s="25">
        <f>AE50</f>
        <v>0</v>
      </c>
      <c r="AB51" s="26" t="s">
        <v>27</v>
      </c>
      <c r="AC51" s="47"/>
      <c r="AD51" s="18"/>
      <c r="AE51" s="19"/>
      <c r="AF51" s="55"/>
      <c r="AG51" s="56"/>
      <c r="AH51" s="23"/>
      <c r="AI51" s="19"/>
      <c r="AJ51" s="19"/>
      <c r="AK51" s="23"/>
      <c r="AL51" s="68"/>
      <c r="AM51" s="68"/>
      <c r="AN51" s="68"/>
      <c r="AO51" s="68"/>
      <c r="AP51" s="70"/>
      <c r="AQ51" s="82" t="s">
        <v>82</v>
      </c>
      <c r="AR51" s="44">
        <f>IF(BJ39="","",BJ39)</f>
        <v>19</v>
      </c>
      <c r="AS51" s="45" t="str">
        <f t="shared" si="7"/>
        <v>-</v>
      </c>
      <c r="AT51" s="177">
        <f>IF(BH39="","",BH39)</f>
        <v>21</v>
      </c>
      <c r="AU51" s="313" t="str">
        <f>IF(AW42="","",AW42)</f>
        <v/>
      </c>
      <c r="AV51" s="46" t="str">
        <f>IF(BJ42="","",BJ42)</f>
        <v/>
      </c>
      <c r="AW51" s="45" t="str">
        <f t="shared" si="9"/>
        <v/>
      </c>
      <c r="AX51" s="177" t="str">
        <f>IF(BH42="","",BH42)</f>
        <v/>
      </c>
      <c r="AY51" s="314" t="str">
        <f>IF(BA48="","",BA48)</f>
        <v/>
      </c>
      <c r="AZ51" s="177" t="str">
        <f>IF(BJ45="","",BJ45)</f>
        <v/>
      </c>
      <c r="BA51" s="45" t="str">
        <f t="shared" si="11"/>
        <v/>
      </c>
      <c r="BB51" s="177" t="str">
        <f>IF(BH45="","",BH45)</f>
        <v/>
      </c>
      <c r="BC51" s="314" t="str">
        <f>IF(BE48="","",BE48)</f>
        <v/>
      </c>
      <c r="BD51" s="46" t="str">
        <f>IF(BJ48="","",BJ48)</f>
        <v/>
      </c>
      <c r="BE51" s="45" t="str">
        <f>IF(BD51="","","-")</f>
        <v/>
      </c>
      <c r="BF51" s="177" t="str">
        <f>IF(BH48="","",BH48)</f>
        <v/>
      </c>
      <c r="BG51" s="314" t="str">
        <f>IF(BI48="","",BI48)</f>
        <v/>
      </c>
      <c r="BH51" s="373"/>
      <c r="BI51" s="374"/>
      <c r="BJ51" s="374"/>
      <c r="BK51" s="388"/>
      <c r="BL51" s="24">
        <f>BQ50</f>
        <v>3</v>
      </c>
      <c r="BM51" s="25" t="s">
        <v>30</v>
      </c>
      <c r="BN51" s="25">
        <f>BR50</f>
        <v>1</v>
      </c>
      <c r="BO51" s="26" t="s">
        <v>27</v>
      </c>
      <c r="BP51" s="47"/>
      <c r="BQ51" s="18"/>
      <c r="BR51" s="19"/>
      <c r="BS51" s="55"/>
      <c r="BT51" s="56"/>
      <c r="BU51" s="23"/>
      <c r="BV51" s="19"/>
      <c r="BW51" s="19"/>
      <c r="BX51" s="23"/>
    </row>
    <row r="52" spans="1:76" ht="13.15" customHeight="1" x14ac:dyDescent="0.15">
      <c r="C52" s="104"/>
      <c r="D52" s="167"/>
      <c r="E52" s="130"/>
      <c r="F52" s="130"/>
      <c r="G52" s="130"/>
      <c r="H52" s="130"/>
      <c r="I52" s="130"/>
      <c r="J52" s="130"/>
      <c r="K52" s="130"/>
      <c r="L52" s="130"/>
      <c r="M52" s="130"/>
      <c r="N52" s="130"/>
      <c r="O52" s="130"/>
      <c r="P52" s="130"/>
      <c r="Q52" s="130"/>
      <c r="R52" s="130"/>
      <c r="S52" s="130"/>
      <c r="T52" s="130"/>
      <c r="U52" s="102"/>
      <c r="V52" s="102"/>
      <c r="W52" s="102"/>
      <c r="X52" s="102"/>
      <c r="Y52" s="68"/>
      <c r="Z52" s="68"/>
      <c r="AA52" s="68"/>
      <c r="AB52" s="68"/>
      <c r="AC52" s="68"/>
      <c r="AD52" s="68"/>
      <c r="AE52" s="68"/>
      <c r="AF52" s="68"/>
      <c r="AG52" s="68"/>
      <c r="AH52" s="68"/>
      <c r="AI52" s="68"/>
      <c r="AJ52" s="68"/>
      <c r="AK52" s="68"/>
      <c r="AL52" s="68"/>
      <c r="AM52" s="68"/>
      <c r="AN52" s="68"/>
      <c r="AO52" s="68"/>
      <c r="AP52" s="104"/>
      <c r="AQ52" s="88"/>
      <c r="AR52" s="130"/>
      <c r="AS52" s="130"/>
      <c r="AT52" s="130"/>
      <c r="AU52" s="130"/>
      <c r="AV52" s="130"/>
      <c r="AW52" s="130"/>
      <c r="AX52" s="130"/>
      <c r="AY52" s="130"/>
      <c r="AZ52" s="130"/>
      <c r="BA52" s="130"/>
      <c r="BB52" s="130"/>
      <c r="BC52" s="130"/>
      <c r="BD52" s="130"/>
      <c r="BE52" s="130"/>
      <c r="BF52" s="130"/>
      <c r="BG52" s="130"/>
      <c r="BH52" s="102"/>
      <c r="BI52" s="102"/>
      <c r="BJ52" s="102"/>
      <c r="BK52" s="102"/>
      <c r="BL52" s="67"/>
      <c r="BM52" s="67"/>
      <c r="BN52" s="67"/>
      <c r="BO52" s="67"/>
    </row>
    <row r="53" spans="1:76" ht="13.15" customHeight="1" thickBot="1" x14ac:dyDescent="0.2">
      <c r="C53" s="104"/>
      <c r="D53" s="88"/>
      <c r="E53" s="102"/>
      <c r="F53" s="103"/>
      <c r="G53" s="102"/>
      <c r="H53" s="102"/>
      <c r="I53" s="102"/>
      <c r="J53" s="103"/>
      <c r="K53" s="102"/>
      <c r="L53" s="102"/>
      <c r="M53" s="102"/>
      <c r="N53" s="103"/>
      <c r="O53" s="102"/>
      <c r="P53" s="102"/>
      <c r="Q53" s="102"/>
      <c r="R53" s="102"/>
      <c r="S53" s="102"/>
      <c r="T53" s="102"/>
      <c r="U53" s="68"/>
      <c r="V53" s="68"/>
      <c r="W53" s="68"/>
      <c r="X53" s="68"/>
      <c r="Y53" s="81"/>
      <c r="Z53" s="81"/>
      <c r="AA53" s="81"/>
      <c r="AB53" s="81"/>
      <c r="AC53" s="81"/>
      <c r="AD53" s="81"/>
      <c r="AE53" s="81"/>
      <c r="AF53" s="81"/>
      <c r="AG53" s="81"/>
      <c r="AH53" s="81"/>
      <c r="AI53" s="81"/>
      <c r="AJ53" s="81"/>
      <c r="AK53" s="81"/>
      <c r="AL53" s="81"/>
      <c r="AM53" s="81"/>
      <c r="AN53" s="81"/>
      <c r="AO53" s="81"/>
      <c r="AP53" s="68"/>
      <c r="BJ53" s="210"/>
      <c r="BK53" s="210"/>
      <c r="BL53" s="210"/>
      <c r="BM53" s="210"/>
      <c r="BN53" s="210"/>
      <c r="BO53" s="210"/>
      <c r="BP53" s="210"/>
      <c r="BQ53" s="210"/>
      <c r="BR53" s="210"/>
      <c r="BS53" s="210"/>
      <c r="BT53" s="210"/>
      <c r="BU53" s="210"/>
      <c r="BV53" s="210"/>
      <c r="BW53" s="210"/>
      <c r="BX53" s="210"/>
    </row>
    <row r="54" spans="1:76" ht="13.15" customHeight="1" x14ac:dyDescent="0.15">
      <c r="A54" s="108"/>
      <c r="B54" s="108"/>
      <c r="C54" s="116"/>
      <c r="D54" s="120"/>
      <c r="E54" s="120"/>
      <c r="F54" s="120"/>
      <c r="G54" s="120"/>
      <c r="H54" s="120"/>
      <c r="I54" s="119"/>
      <c r="J54" s="119"/>
      <c r="K54" s="119"/>
      <c r="L54" s="119"/>
      <c r="M54" s="119"/>
      <c r="N54" s="119"/>
      <c r="O54" s="119"/>
      <c r="P54" s="455" t="s">
        <v>287</v>
      </c>
      <c r="Q54" s="455"/>
      <c r="R54" s="455"/>
      <c r="S54" s="455"/>
      <c r="T54" s="455"/>
      <c r="U54" s="455"/>
      <c r="V54" s="455"/>
      <c r="W54" s="455"/>
      <c r="X54" s="455"/>
      <c r="Y54" s="455"/>
      <c r="Z54" s="455"/>
      <c r="AA54" s="455"/>
      <c r="AB54" s="455"/>
      <c r="AC54" s="455"/>
      <c r="AD54" s="455"/>
      <c r="AE54" s="455"/>
      <c r="AF54" s="455"/>
      <c r="AG54" s="455"/>
      <c r="AH54" s="455"/>
      <c r="AI54" s="455"/>
      <c r="AJ54" s="455"/>
      <c r="AK54" s="455"/>
      <c r="AL54" s="455"/>
      <c r="AM54" s="455"/>
      <c r="AN54" s="455"/>
      <c r="AO54" s="455"/>
      <c r="AP54" s="455"/>
      <c r="AQ54" s="455"/>
      <c r="AR54" s="454"/>
      <c r="AS54" s="454"/>
      <c r="AT54" s="454"/>
      <c r="AU54" s="454"/>
      <c r="AV54" s="454"/>
      <c r="AW54" s="454"/>
      <c r="AX54" s="454"/>
      <c r="AY54" s="454"/>
      <c r="AZ54" s="454"/>
      <c r="BA54" s="454"/>
      <c r="BB54" s="454"/>
      <c r="BC54" s="454"/>
      <c r="BD54" s="454"/>
      <c r="BE54" s="454"/>
      <c r="BF54" s="454"/>
      <c r="BG54" s="454"/>
      <c r="BH54" s="108"/>
      <c r="BI54" s="108"/>
      <c r="BJ54" s="67"/>
      <c r="BK54" s="67"/>
      <c r="BL54" s="67"/>
      <c r="BM54" s="67"/>
      <c r="BN54" s="67"/>
      <c r="BO54" s="67"/>
    </row>
    <row r="55" spans="1:76" ht="12.95" customHeight="1" thickBot="1" x14ac:dyDescent="0.2">
      <c r="A55" s="67"/>
      <c r="B55" s="67"/>
      <c r="C55" s="214" t="s">
        <v>180</v>
      </c>
      <c r="D55" s="215" t="s">
        <v>240</v>
      </c>
      <c r="E55" s="413" t="s">
        <v>0</v>
      </c>
      <c r="F55" s="445"/>
      <c r="G55" s="445"/>
      <c r="H55" s="415"/>
      <c r="I55" s="93"/>
      <c r="J55" s="93"/>
      <c r="K55" s="93"/>
      <c r="L55" s="93"/>
      <c r="M55" s="93"/>
      <c r="N55" s="93"/>
      <c r="O55" s="93"/>
      <c r="P55" s="384"/>
      <c r="Q55" s="384"/>
      <c r="R55" s="384"/>
      <c r="S55" s="384"/>
      <c r="T55" s="384"/>
      <c r="U55" s="384"/>
      <c r="V55" s="384"/>
      <c r="W55" s="384"/>
      <c r="X55" s="384"/>
      <c r="Y55" s="384"/>
      <c r="Z55" s="384"/>
      <c r="AA55" s="384"/>
      <c r="AB55" s="384"/>
      <c r="AC55" s="384"/>
      <c r="AD55" s="384"/>
      <c r="AE55" s="384"/>
      <c r="AF55" s="384"/>
      <c r="AG55" s="384"/>
      <c r="AH55" s="384"/>
      <c r="AI55" s="384"/>
      <c r="AJ55" s="384"/>
      <c r="AK55" s="384"/>
      <c r="AL55" s="384"/>
      <c r="AM55" s="384"/>
      <c r="AN55" s="384"/>
      <c r="AO55" s="384"/>
      <c r="AP55" s="384"/>
      <c r="AQ55" s="384"/>
      <c r="AR55" s="453"/>
      <c r="AS55" s="453"/>
      <c r="AT55" s="453"/>
      <c r="AU55" s="453"/>
      <c r="AV55" s="453"/>
      <c r="AW55" s="453"/>
      <c r="AX55" s="453"/>
      <c r="AY55" s="453"/>
      <c r="AZ55" s="453"/>
      <c r="BA55" s="453"/>
      <c r="BB55" s="453"/>
      <c r="BC55" s="453"/>
      <c r="BD55" s="453"/>
      <c r="BE55" s="453"/>
      <c r="BF55" s="453"/>
      <c r="BG55" s="453"/>
      <c r="BH55" s="67"/>
      <c r="BI55" s="67"/>
      <c r="BJ55" s="67"/>
      <c r="BK55" s="67"/>
    </row>
    <row r="56" spans="1:76" ht="12.95" customHeight="1" thickTop="1" thickBot="1" x14ac:dyDescent="0.2">
      <c r="A56" s="67"/>
      <c r="B56" s="67"/>
      <c r="C56" s="216" t="s">
        <v>176</v>
      </c>
      <c r="D56" s="217" t="s">
        <v>240</v>
      </c>
      <c r="E56" s="416"/>
      <c r="F56" s="417"/>
      <c r="G56" s="417"/>
      <c r="H56" s="418"/>
      <c r="I56" s="233"/>
      <c r="J56" s="234">
        <v>21</v>
      </c>
      <c r="K56" s="235">
        <v>21</v>
      </c>
      <c r="L56" s="180"/>
      <c r="M56" s="180"/>
      <c r="N56" s="94"/>
      <c r="O56" s="93"/>
      <c r="P56" s="384"/>
      <c r="Q56" s="384"/>
      <c r="R56" s="384"/>
      <c r="S56" s="384"/>
      <c r="T56" s="384"/>
      <c r="U56" s="384"/>
      <c r="V56" s="384"/>
      <c r="W56" s="384"/>
      <c r="X56" s="384"/>
      <c r="Y56" s="384"/>
      <c r="Z56" s="384"/>
      <c r="AA56" s="384"/>
      <c r="AB56" s="384"/>
      <c r="AC56" s="384"/>
      <c r="AD56" s="384"/>
      <c r="AE56" s="384"/>
      <c r="AF56" s="384"/>
      <c r="AG56" s="384"/>
      <c r="AH56" s="384"/>
      <c r="AI56" s="384"/>
      <c r="AJ56" s="384"/>
      <c r="AK56" s="384"/>
      <c r="AL56" s="384"/>
      <c r="AM56" s="384"/>
      <c r="AN56" s="384"/>
      <c r="AO56" s="384"/>
      <c r="AP56" s="384"/>
      <c r="AQ56" s="384"/>
      <c r="AR56" s="453"/>
      <c r="AS56" s="453"/>
      <c r="AT56" s="453"/>
      <c r="AU56" s="453"/>
      <c r="AV56" s="453"/>
      <c r="AW56" s="453"/>
      <c r="AX56" s="453"/>
      <c r="AY56" s="453"/>
      <c r="AZ56" s="453"/>
      <c r="BA56" s="453"/>
      <c r="BB56" s="453"/>
      <c r="BC56" s="453"/>
      <c r="BD56" s="453"/>
      <c r="BE56" s="453"/>
      <c r="BF56" s="453"/>
      <c r="BG56" s="453"/>
      <c r="BH56" s="67"/>
      <c r="BI56" s="67"/>
      <c r="BJ56" s="67"/>
      <c r="BK56" s="67"/>
    </row>
    <row r="57" spans="1:76" ht="12.95" customHeight="1" thickTop="1" x14ac:dyDescent="0.15">
      <c r="A57" s="67"/>
      <c r="B57" s="67"/>
      <c r="C57" s="218" t="s">
        <v>190</v>
      </c>
      <c r="D57" s="219" t="s">
        <v>254</v>
      </c>
      <c r="E57" s="407" t="s">
        <v>5</v>
      </c>
      <c r="F57" s="408"/>
      <c r="G57" s="408"/>
      <c r="H57" s="409"/>
      <c r="I57" s="194"/>
      <c r="J57" s="195">
        <v>18</v>
      </c>
      <c r="K57" s="196">
        <v>11</v>
      </c>
      <c r="L57" s="183"/>
      <c r="M57" s="185"/>
      <c r="N57" s="111"/>
      <c r="O57" s="93"/>
      <c r="P57" s="115" t="s">
        <v>52</v>
      </c>
      <c r="Q57" s="90"/>
      <c r="R57" s="67"/>
      <c r="S57" s="67"/>
      <c r="T57" s="67"/>
      <c r="U57" s="114"/>
      <c r="V57" s="114"/>
      <c r="W57" s="114"/>
      <c r="X57" s="114"/>
      <c r="Y57" s="114"/>
      <c r="Z57" s="114"/>
      <c r="AA57" s="114"/>
      <c r="AB57" s="114"/>
      <c r="AC57" s="114"/>
      <c r="AD57" s="114"/>
      <c r="AE57" s="114"/>
      <c r="AF57" s="114"/>
      <c r="AG57" s="114"/>
      <c r="AH57" s="114"/>
      <c r="AI57" s="114"/>
      <c r="AJ57" s="114"/>
      <c r="AK57" s="114"/>
      <c r="AL57" s="114"/>
      <c r="AM57" s="114"/>
      <c r="AN57" s="114"/>
      <c r="AO57" s="114"/>
      <c r="AP57" s="67"/>
      <c r="AQ57" s="67"/>
      <c r="AR57" s="67"/>
      <c r="AS57" s="67"/>
      <c r="AT57" s="67"/>
      <c r="AU57" s="67"/>
      <c r="AV57" s="67"/>
      <c r="AW57" s="67"/>
      <c r="AX57" s="67"/>
      <c r="AY57" s="67"/>
      <c r="AZ57" s="67"/>
      <c r="BA57" s="67"/>
      <c r="BB57" s="67"/>
      <c r="BC57" s="67"/>
      <c r="BD57" s="67"/>
      <c r="BE57" s="67"/>
      <c r="BF57" s="67"/>
      <c r="BG57" s="67"/>
      <c r="BH57" s="67"/>
      <c r="BI57" s="67"/>
      <c r="BJ57" s="67"/>
      <c r="BK57" s="67"/>
    </row>
    <row r="58" spans="1:76" ht="12.95" customHeight="1" thickBot="1" x14ac:dyDescent="0.2">
      <c r="A58" s="67"/>
      <c r="B58" s="67"/>
      <c r="C58" s="220" t="s">
        <v>188</v>
      </c>
      <c r="D58" s="221" t="s">
        <v>255</v>
      </c>
      <c r="E58" s="419"/>
      <c r="F58" s="420"/>
      <c r="G58" s="420"/>
      <c r="H58" s="421"/>
      <c r="I58" s="113"/>
      <c r="J58" s="113"/>
      <c r="K58" s="201">
        <v>19</v>
      </c>
      <c r="L58" s="201">
        <v>21</v>
      </c>
      <c r="M58" s="202">
        <v>18</v>
      </c>
      <c r="N58" s="111"/>
      <c r="O58" s="93"/>
      <c r="P58" s="340" t="str">
        <f>C59</f>
        <v>大畑悠人</v>
      </c>
      <c r="Q58" s="315"/>
      <c r="R58" s="315"/>
      <c r="S58" s="315"/>
      <c r="T58" s="315"/>
      <c r="U58" s="315"/>
      <c r="V58" s="315"/>
      <c r="W58" s="315"/>
      <c r="X58" s="315" t="str">
        <f>D59</f>
        <v>え～る</v>
      </c>
      <c r="Y58" s="315"/>
      <c r="Z58" s="315"/>
      <c r="AA58" s="315"/>
      <c r="AB58" s="315"/>
      <c r="AC58" s="315"/>
      <c r="AD58" s="315"/>
      <c r="AE58" s="316"/>
      <c r="AF58" s="65"/>
      <c r="AG58" s="73"/>
      <c r="AH58" s="67"/>
      <c r="AI58" s="67"/>
      <c r="AJ58" s="67"/>
      <c r="AK58" s="67"/>
      <c r="AL58" s="67"/>
      <c r="AM58" s="67"/>
      <c r="AN58" s="67"/>
      <c r="AO58" s="67"/>
      <c r="AP58" s="67"/>
      <c r="AQ58" s="67"/>
      <c r="AR58" s="67"/>
      <c r="AS58" s="67"/>
      <c r="AT58" s="67"/>
      <c r="AU58" s="67"/>
      <c r="AV58" s="67"/>
      <c r="AW58" s="67"/>
      <c r="AX58" s="67"/>
      <c r="AY58" s="67"/>
      <c r="AZ58" s="67"/>
      <c r="BA58" s="67"/>
      <c r="BB58" s="67"/>
      <c r="BC58" s="67"/>
      <c r="BD58" s="67"/>
      <c r="BH58" s="67"/>
      <c r="BI58" s="67"/>
      <c r="BJ58" s="67"/>
      <c r="BK58" s="67"/>
    </row>
    <row r="59" spans="1:76" ht="12.95" customHeight="1" thickTop="1" thickBot="1" x14ac:dyDescent="0.2">
      <c r="A59" s="67"/>
      <c r="B59" s="67"/>
      <c r="C59" s="222" t="s">
        <v>251</v>
      </c>
      <c r="D59" s="223" t="s">
        <v>8</v>
      </c>
      <c r="E59" s="416" t="s">
        <v>7</v>
      </c>
      <c r="F59" s="417"/>
      <c r="G59" s="417"/>
      <c r="H59" s="418"/>
      <c r="I59" s="113"/>
      <c r="J59" s="113"/>
      <c r="K59" s="201">
        <v>21</v>
      </c>
      <c r="L59" s="201">
        <v>14</v>
      </c>
      <c r="M59" s="242">
        <v>21</v>
      </c>
      <c r="N59" s="251"/>
      <c r="O59" s="252"/>
      <c r="P59" s="317" t="str">
        <f>C60</f>
        <v>増田清志</v>
      </c>
      <c r="Q59" s="318"/>
      <c r="R59" s="318"/>
      <c r="S59" s="318"/>
      <c r="T59" s="318"/>
      <c r="U59" s="318"/>
      <c r="V59" s="318"/>
      <c r="W59" s="318"/>
      <c r="X59" s="318" t="str">
        <f>D60</f>
        <v>え～る</v>
      </c>
      <c r="Y59" s="318"/>
      <c r="Z59" s="318"/>
      <c r="AA59" s="318"/>
      <c r="AB59" s="318"/>
      <c r="AC59" s="318"/>
      <c r="AD59" s="318"/>
      <c r="AE59" s="319"/>
      <c r="AF59" s="112"/>
      <c r="AG59" s="112"/>
      <c r="AH59" s="67"/>
      <c r="AI59" s="67"/>
      <c r="AJ59" s="67"/>
      <c r="AK59" s="67"/>
      <c r="AL59" s="67"/>
      <c r="AM59" s="67"/>
      <c r="AN59" s="67"/>
      <c r="AO59" s="67"/>
      <c r="AP59" s="67"/>
      <c r="AQ59" s="67"/>
      <c r="AR59" s="67"/>
      <c r="AS59" s="67"/>
      <c r="AT59" s="67"/>
      <c r="AU59" s="67"/>
      <c r="AV59" s="67"/>
      <c r="AW59" s="67"/>
      <c r="AX59" s="67"/>
      <c r="AY59" s="67"/>
      <c r="AZ59" s="67"/>
      <c r="BA59" s="67"/>
      <c r="BB59" s="67"/>
      <c r="BC59" s="67"/>
      <c r="BD59" s="67"/>
      <c r="BH59" s="67"/>
      <c r="BI59" s="67"/>
      <c r="BJ59" s="67"/>
      <c r="BK59" s="67"/>
    </row>
    <row r="60" spans="1:76" ht="12.95" customHeight="1" thickTop="1" thickBot="1" x14ac:dyDescent="0.2">
      <c r="A60" s="67"/>
      <c r="B60" s="67"/>
      <c r="C60" s="216" t="s">
        <v>173</v>
      </c>
      <c r="D60" s="217" t="s">
        <v>8</v>
      </c>
      <c r="E60" s="416"/>
      <c r="F60" s="417"/>
      <c r="G60" s="417"/>
      <c r="H60" s="418"/>
      <c r="I60" s="233">
        <v>22</v>
      </c>
      <c r="J60" s="234">
        <v>17</v>
      </c>
      <c r="K60" s="235">
        <v>21</v>
      </c>
      <c r="L60" s="243"/>
      <c r="M60" s="244"/>
      <c r="N60" s="94"/>
      <c r="O60" s="93"/>
      <c r="P60" s="110" t="s">
        <v>53</v>
      </c>
      <c r="Q60" s="110"/>
      <c r="R60" s="110"/>
      <c r="S60" s="110"/>
      <c r="T60" s="110"/>
      <c r="U60" s="110"/>
      <c r="V60" s="110"/>
      <c r="W60" s="110"/>
      <c r="X60" s="110"/>
      <c r="Y60" s="110"/>
      <c r="Z60" s="110"/>
      <c r="AA60" s="110"/>
      <c r="AB60" s="110"/>
      <c r="AC60" s="110"/>
      <c r="AD60" s="110"/>
      <c r="AE60" s="110"/>
      <c r="AF60" s="109"/>
      <c r="AG60" s="109"/>
      <c r="AH60" s="67"/>
      <c r="AI60" s="67"/>
      <c r="AJ60" s="67"/>
      <c r="AK60" s="67"/>
      <c r="AL60" s="67"/>
      <c r="AM60" s="67"/>
      <c r="AN60" s="67"/>
      <c r="AO60" s="67"/>
      <c r="AP60" s="67"/>
      <c r="AQ60" s="67"/>
      <c r="AR60" s="67"/>
      <c r="AS60" s="67"/>
      <c r="AT60" s="67"/>
      <c r="AU60" s="67"/>
      <c r="AV60" s="67"/>
      <c r="AW60" s="67"/>
      <c r="AX60" s="67"/>
      <c r="AY60" s="67"/>
      <c r="AZ60" s="67"/>
      <c r="BA60" s="67"/>
      <c r="BB60" s="67"/>
      <c r="BC60" s="67"/>
      <c r="BD60" s="67"/>
      <c r="BH60" s="67"/>
      <c r="BI60" s="67"/>
      <c r="BJ60" s="67"/>
      <c r="BK60" s="67"/>
    </row>
    <row r="61" spans="1:76" ht="12.95" customHeight="1" thickTop="1" x14ac:dyDescent="0.15">
      <c r="A61" s="67"/>
      <c r="B61" s="67"/>
      <c r="C61" s="218" t="s">
        <v>166</v>
      </c>
      <c r="D61" s="219" t="s">
        <v>62</v>
      </c>
      <c r="E61" s="407" t="s">
        <v>2</v>
      </c>
      <c r="F61" s="408"/>
      <c r="G61" s="408"/>
      <c r="H61" s="409"/>
      <c r="I61" s="194">
        <v>20</v>
      </c>
      <c r="J61" s="195">
        <v>21</v>
      </c>
      <c r="K61" s="200">
        <v>16</v>
      </c>
      <c r="L61" s="180"/>
      <c r="M61" s="180"/>
      <c r="N61" s="94"/>
      <c r="O61" s="93"/>
      <c r="P61" s="340" t="str">
        <f>C55</f>
        <v>大森　匠</v>
      </c>
      <c r="Q61" s="315"/>
      <c r="R61" s="315"/>
      <c r="S61" s="315"/>
      <c r="T61" s="315"/>
      <c r="U61" s="315"/>
      <c r="V61" s="315"/>
      <c r="W61" s="315"/>
      <c r="X61" s="315" t="str">
        <f>D55</f>
        <v>ＬＩＶＥＬＹ</v>
      </c>
      <c r="Y61" s="315"/>
      <c r="Z61" s="315"/>
      <c r="AA61" s="315"/>
      <c r="AB61" s="315"/>
      <c r="AC61" s="315"/>
      <c r="AD61" s="315"/>
      <c r="AE61" s="316"/>
      <c r="AF61" s="66"/>
      <c r="AG61" s="66"/>
      <c r="AH61" s="67"/>
      <c r="AI61" s="67"/>
      <c r="AJ61" s="67"/>
      <c r="AK61" s="67"/>
      <c r="AL61" s="67"/>
      <c r="AM61" s="67"/>
      <c r="AN61" s="67"/>
      <c r="AO61" s="67"/>
      <c r="AP61" s="67"/>
      <c r="AQ61" s="67"/>
      <c r="AR61" s="67"/>
      <c r="AS61" s="67"/>
      <c r="AT61" s="67"/>
      <c r="AU61" s="67"/>
      <c r="AV61" s="67"/>
      <c r="AW61" s="67"/>
      <c r="AX61" s="67"/>
      <c r="AY61" s="67"/>
      <c r="AZ61" s="67"/>
      <c r="BA61" s="67"/>
      <c r="BB61" s="67"/>
      <c r="BC61" s="67"/>
      <c r="BD61" s="67"/>
      <c r="BH61" s="67"/>
      <c r="BI61" s="67"/>
      <c r="BJ61" s="67"/>
      <c r="BK61" s="67"/>
    </row>
    <row r="62" spans="1:76" ht="12.95" customHeight="1" x14ac:dyDescent="0.15">
      <c r="A62" s="67"/>
      <c r="B62" s="67"/>
      <c r="C62" s="224" t="s">
        <v>165</v>
      </c>
      <c r="D62" s="225" t="s">
        <v>62</v>
      </c>
      <c r="E62" s="410"/>
      <c r="F62" s="411"/>
      <c r="G62" s="411"/>
      <c r="H62" s="412"/>
      <c r="I62" s="96"/>
      <c r="J62" s="96"/>
      <c r="K62" s="96"/>
      <c r="L62" s="93"/>
      <c r="M62" s="93"/>
      <c r="N62" s="93"/>
      <c r="O62" s="93"/>
      <c r="P62" s="317" t="str">
        <f>C56</f>
        <v>早嶋雄太</v>
      </c>
      <c r="Q62" s="318"/>
      <c r="R62" s="318"/>
      <c r="S62" s="318"/>
      <c r="T62" s="318"/>
      <c r="U62" s="318"/>
      <c r="V62" s="318"/>
      <c r="W62" s="318"/>
      <c r="X62" s="318" t="str">
        <f>D56</f>
        <v>ＬＩＶＥＬＹ</v>
      </c>
      <c r="Y62" s="318"/>
      <c r="Z62" s="318"/>
      <c r="AA62" s="318"/>
      <c r="AB62" s="318"/>
      <c r="AC62" s="318"/>
      <c r="AD62" s="318"/>
      <c r="AE62" s="319"/>
      <c r="AF62" s="66"/>
      <c r="AG62" s="66"/>
      <c r="AH62" s="67"/>
      <c r="AI62" s="67"/>
      <c r="AJ62" s="67"/>
      <c r="AK62" s="67"/>
      <c r="AL62" s="67"/>
      <c r="AM62" s="67"/>
      <c r="AN62" s="67"/>
      <c r="AO62" s="67"/>
      <c r="AP62" s="67"/>
      <c r="AQ62" s="67"/>
      <c r="AR62" s="67"/>
      <c r="AS62" s="67"/>
      <c r="AT62" s="67"/>
      <c r="AU62" s="67"/>
      <c r="AV62" s="67"/>
      <c r="AW62" s="67"/>
      <c r="AX62" s="67"/>
      <c r="AY62" s="67"/>
      <c r="AZ62" s="67"/>
      <c r="BA62" s="67"/>
      <c r="BB62" s="67"/>
      <c r="BC62" s="67"/>
      <c r="BD62" s="67"/>
      <c r="BH62" s="67"/>
      <c r="BI62" s="67"/>
      <c r="BJ62" s="67"/>
      <c r="BK62" s="67"/>
    </row>
    <row r="63" spans="1:76" ht="7.15" customHeight="1" thickBot="1" x14ac:dyDescent="0.2">
      <c r="C63" s="89"/>
      <c r="D63" s="92"/>
      <c r="E63" s="92"/>
      <c r="F63" s="92"/>
      <c r="G63" s="92"/>
      <c r="H63" s="92"/>
      <c r="I63" s="91"/>
      <c r="J63" s="91"/>
      <c r="K63" s="91"/>
      <c r="L63" s="91"/>
      <c r="M63" s="91"/>
      <c r="N63" s="91"/>
      <c r="O63" s="91"/>
      <c r="P63" s="91"/>
      <c r="Q63" s="91"/>
      <c r="R63" s="91"/>
      <c r="S63" s="65"/>
      <c r="T63" s="65"/>
      <c r="U63" s="65"/>
      <c r="V63" s="65"/>
      <c r="W63" s="65"/>
      <c r="X63" s="90"/>
      <c r="Y63" s="89"/>
      <c r="Z63" s="89"/>
      <c r="AA63" s="89"/>
      <c r="AB63" s="89"/>
      <c r="AC63" s="89"/>
      <c r="AD63" s="89"/>
      <c r="AE63" s="89"/>
      <c r="AF63" s="89"/>
      <c r="AG63" s="89"/>
      <c r="AH63" s="89"/>
      <c r="AI63" s="89"/>
      <c r="AJ63" s="89"/>
      <c r="AK63" s="89"/>
      <c r="AL63" s="89"/>
      <c r="AM63" s="89"/>
      <c r="AN63" s="89"/>
      <c r="AO63" s="89"/>
      <c r="AP63" s="89"/>
      <c r="AQ63" s="89"/>
      <c r="AR63" s="89"/>
      <c r="AS63" s="89"/>
      <c r="AT63" s="89"/>
      <c r="AU63" s="89"/>
      <c r="AV63" s="89"/>
    </row>
    <row r="64" spans="1:76" ht="12" customHeight="1" x14ac:dyDescent="0.15">
      <c r="C64" s="433" t="s">
        <v>51</v>
      </c>
      <c r="D64" s="443"/>
      <c r="E64" s="404" t="str">
        <f>C66</f>
        <v>眞鍋浩二</v>
      </c>
      <c r="F64" s="386"/>
      <c r="G64" s="386"/>
      <c r="H64" s="405"/>
      <c r="I64" s="385" t="str">
        <f>C69</f>
        <v>大畑悠人</v>
      </c>
      <c r="J64" s="386"/>
      <c r="K64" s="386"/>
      <c r="L64" s="405"/>
      <c r="M64" s="385" t="str">
        <f>C72</f>
        <v>大森　匠</v>
      </c>
      <c r="N64" s="386"/>
      <c r="O64" s="386"/>
      <c r="P64" s="405"/>
      <c r="Q64" s="385" t="str">
        <f>C75</f>
        <v>中野浩二</v>
      </c>
      <c r="R64" s="386"/>
      <c r="S64" s="386"/>
      <c r="T64" s="387"/>
      <c r="U64" s="322" t="s">
        <v>21</v>
      </c>
      <c r="V64" s="323"/>
      <c r="W64" s="323"/>
      <c r="X64" s="324"/>
      <c r="Y64" s="1"/>
      <c r="Z64" s="327" t="s">
        <v>23</v>
      </c>
      <c r="AA64" s="329"/>
      <c r="AB64" s="327" t="s">
        <v>24</v>
      </c>
      <c r="AC64" s="328"/>
      <c r="AD64" s="329"/>
      <c r="AE64" s="330" t="s">
        <v>25</v>
      </c>
      <c r="AF64" s="331"/>
      <c r="AG64" s="332"/>
      <c r="AP64" s="433" t="s">
        <v>50</v>
      </c>
      <c r="AQ64" s="443"/>
      <c r="AR64" s="404" t="str">
        <f>AP66</f>
        <v>田辺晃士</v>
      </c>
      <c r="AS64" s="386"/>
      <c r="AT64" s="386"/>
      <c r="AU64" s="405"/>
      <c r="AV64" s="385" t="str">
        <f>AP69</f>
        <v>久保純二</v>
      </c>
      <c r="AW64" s="386"/>
      <c r="AX64" s="386"/>
      <c r="AY64" s="405"/>
      <c r="AZ64" s="385" t="str">
        <f>AP72</f>
        <v>仙波史也</v>
      </c>
      <c r="BA64" s="386"/>
      <c r="BB64" s="386"/>
      <c r="BC64" s="405"/>
      <c r="BD64" s="385" t="str">
        <f>AP75</f>
        <v>乗松　徹</v>
      </c>
      <c r="BE64" s="386"/>
      <c r="BF64" s="386"/>
      <c r="BG64" s="387"/>
      <c r="BH64" s="322" t="s">
        <v>21</v>
      </c>
      <c r="BI64" s="323"/>
      <c r="BJ64" s="323"/>
      <c r="BK64" s="324"/>
      <c r="BL64" s="1"/>
      <c r="BM64" s="327" t="s">
        <v>23</v>
      </c>
      <c r="BN64" s="329"/>
      <c r="BO64" s="327" t="s">
        <v>24</v>
      </c>
      <c r="BP64" s="328"/>
      <c r="BQ64" s="329"/>
      <c r="BR64" s="330" t="s">
        <v>25</v>
      </c>
      <c r="BS64" s="331"/>
      <c r="BT64" s="332"/>
    </row>
    <row r="65" spans="1:76" ht="12" customHeight="1" thickBot="1" x14ac:dyDescent="0.2">
      <c r="C65" s="435"/>
      <c r="D65" s="444"/>
      <c r="E65" s="406" t="str">
        <f>C67</f>
        <v>伊藤洸弥</v>
      </c>
      <c r="F65" s="390"/>
      <c r="G65" s="390"/>
      <c r="H65" s="391"/>
      <c r="I65" s="389" t="str">
        <f>C70</f>
        <v>増田清志</v>
      </c>
      <c r="J65" s="390"/>
      <c r="K65" s="390"/>
      <c r="L65" s="391"/>
      <c r="M65" s="389" t="str">
        <f>C73</f>
        <v>早嶋雄太</v>
      </c>
      <c r="N65" s="390"/>
      <c r="O65" s="390"/>
      <c r="P65" s="391"/>
      <c r="Q65" s="389" t="str">
        <f>C76</f>
        <v>有友克祥</v>
      </c>
      <c r="R65" s="390"/>
      <c r="S65" s="390"/>
      <c r="T65" s="393"/>
      <c r="U65" s="364" t="s">
        <v>22</v>
      </c>
      <c r="V65" s="365"/>
      <c r="W65" s="365"/>
      <c r="X65" s="366"/>
      <c r="Y65" s="1"/>
      <c r="Z65" s="172" t="s">
        <v>26</v>
      </c>
      <c r="AA65" s="174" t="s">
        <v>27</v>
      </c>
      <c r="AB65" s="172" t="s">
        <v>20</v>
      </c>
      <c r="AC65" s="174" t="s">
        <v>28</v>
      </c>
      <c r="AD65" s="173" t="s">
        <v>29</v>
      </c>
      <c r="AE65" s="174" t="s">
        <v>20</v>
      </c>
      <c r="AF65" s="174" t="s">
        <v>28</v>
      </c>
      <c r="AG65" s="173" t="s">
        <v>29</v>
      </c>
      <c r="AP65" s="435"/>
      <c r="AQ65" s="444"/>
      <c r="AR65" s="406" t="str">
        <f>AP67</f>
        <v>尾崎謙二</v>
      </c>
      <c r="AS65" s="390"/>
      <c r="AT65" s="390"/>
      <c r="AU65" s="391"/>
      <c r="AV65" s="389" t="str">
        <f>AP70</f>
        <v>菊地敦史</v>
      </c>
      <c r="AW65" s="390"/>
      <c r="AX65" s="390"/>
      <c r="AY65" s="391"/>
      <c r="AZ65" s="389" t="str">
        <f>AP73</f>
        <v>渡部　漠</v>
      </c>
      <c r="BA65" s="390"/>
      <c r="BB65" s="390"/>
      <c r="BC65" s="391"/>
      <c r="BD65" s="389" t="str">
        <f>AP76</f>
        <v>中平　流</v>
      </c>
      <c r="BE65" s="390"/>
      <c r="BF65" s="390"/>
      <c r="BG65" s="393"/>
      <c r="BH65" s="364" t="s">
        <v>22</v>
      </c>
      <c r="BI65" s="365"/>
      <c r="BJ65" s="365"/>
      <c r="BK65" s="366"/>
      <c r="BL65" s="1"/>
      <c r="BM65" s="172" t="s">
        <v>26</v>
      </c>
      <c r="BN65" s="174" t="s">
        <v>27</v>
      </c>
      <c r="BO65" s="172" t="s">
        <v>20</v>
      </c>
      <c r="BP65" s="174" t="s">
        <v>28</v>
      </c>
      <c r="BQ65" s="173" t="s">
        <v>29</v>
      </c>
      <c r="BR65" s="174" t="s">
        <v>20</v>
      </c>
      <c r="BS65" s="174" t="s">
        <v>28</v>
      </c>
      <c r="BT65" s="173" t="s">
        <v>29</v>
      </c>
    </row>
    <row r="66" spans="1:76" ht="12" customHeight="1" x14ac:dyDescent="0.15">
      <c r="C66" s="80" t="s">
        <v>171</v>
      </c>
      <c r="D66" s="79" t="s">
        <v>170</v>
      </c>
      <c r="E66" s="352"/>
      <c r="F66" s="353"/>
      <c r="G66" s="353"/>
      <c r="H66" s="354"/>
      <c r="I66" s="27">
        <v>16</v>
      </c>
      <c r="J66" s="28" t="str">
        <f>IF(I66="","","-")</f>
        <v>-</v>
      </c>
      <c r="K66" s="29">
        <v>21</v>
      </c>
      <c r="L66" s="336" t="str">
        <f>IF(I66&lt;&gt;"",IF(I66&gt;K66,IF(I67&gt;K67,"○",IF(I68&gt;K68,"○","×")),IF(I67&gt;K67,IF(I68&gt;K68,"○","×"),"×")),"")</f>
        <v>×</v>
      </c>
      <c r="M66" s="27">
        <v>17</v>
      </c>
      <c r="N66" s="30" t="str">
        <f t="shared" ref="N66:N71" si="12">IF(M66="","","-")</f>
        <v>-</v>
      </c>
      <c r="O66" s="31">
        <v>21</v>
      </c>
      <c r="P66" s="336" t="str">
        <f>IF(M66&lt;&gt;"",IF(M66&gt;O66,IF(M67&gt;O67,"○",IF(M68&gt;O68,"○","×")),IF(M67&gt;O67,IF(M68&gt;O68,"○","×"),"×")),"")</f>
        <v>×</v>
      </c>
      <c r="Q66" s="32">
        <v>21</v>
      </c>
      <c r="R66" s="30" t="str">
        <f t="shared" ref="R66:R74" si="13">IF(Q66="","","-")</f>
        <v>-</v>
      </c>
      <c r="S66" s="31">
        <v>0</v>
      </c>
      <c r="T66" s="337" t="str">
        <f>IF(Q66&lt;&gt;"",IF(Q66&gt;S66,IF(Q67&gt;S67,"○",IF(Q68&gt;S68,"○","×")),IF(Q67&gt;S67,IF(Q68&gt;S68,"○","×"),"×")),"")</f>
        <v>○</v>
      </c>
      <c r="U66" s="361" t="s">
        <v>307</v>
      </c>
      <c r="V66" s="362"/>
      <c r="W66" s="362"/>
      <c r="X66" s="363"/>
      <c r="Y66" s="1"/>
      <c r="Z66" s="12"/>
      <c r="AA66" s="13"/>
      <c r="AB66" s="178"/>
      <c r="AC66" s="179"/>
      <c r="AD66" s="4"/>
      <c r="AE66" s="13"/>
      <c r="AF66" s="13"/>
      <c r="AG66" s="14"/>
      <c r="AP66" s="129" t="s">
        <v>166</v>
      </c>
      <c r="AQ66" s="107" t="s">
        <v>62</v>
      </c>
      <c r="AR66" s="352"/>
      <c r="AS66" s="353"/>
      <c r="AT66" s="353"/>
      <c r="AU66" s="354"/>
      <c r="AV66" s="27">
        <v>21</v>
      </c>
      <c r="AW66" s="28" t="str">
        <f>IF(AV66="","","-")</f>
        <v>-</v>
      </c>
      <c r="AX66" s="29">
        <v>10</v>
      </c>
      <c r="AY66" s="336" t="str">
        <f>IF(AV66&lt;&gt;"",IF(AV66&gt;AX66,IF(AV67&gt;AX67,"○",IF(AV68&gt;AX68,"○","×")),IF(AV67&gt;AX67,IF(AV68&gt;AX68,"○","×"),"×")),"")</f>
        <v>○</v>
      </c>
      <c r="AZ66" s="27">
        <v>21</v>
      </c>
      <c r="BA66" s="30" t="str">
        <f t="shared" ref="BA66:BA71" si="14">IF(AZ66="","","-")</f>
        <v>-</v>
      </c>
      <c r="BB66" s="31">
        <v>19</v>
      </c>
      <c r="BC66" s="336" t="str">
        <f>IF(AZ66&lt;&gt;"",IF(AZ66&gt;BB66,IF(AZ67&gt;BB67,"○",IF(AZ68&gt;BB68,"○","×")),IF(AZ67&gt;BB67,IF(AZ68&gt;BB68,"○","×"),"×")),"")</f>
        <v>○</v>
      </c>
      <c r="BD66" s="32">
        <v>21</v>
      </c>
      <c r="BE66" s="30" t="str">
        <f t="shared" ref="BE66:BE74" si="15">IF(BD66="","","-")</f>
        <v>-</v>
      </c>
      <c r="BF66" s="29">
        <v>17</v>
      </c>
      <c r="BG66" s="337" t="str">
        <f>IF(BD66&lt;&gt;"",IF(BD66&gt;BF66,IF(BD67&gt;BF67,"○",IF(BD68&gt;BF68,"○","×")),IF(BD67&gt;BF67,IF(BD68&gt;BF68,"○","×"),"×")),"")</f>
        <v>○</v>
      </c>
      <c r="BH66" s="361" t="s">
        <v>304</v>
      </c>
      <c r="BI66" s="362"/>
      <c r="BJ66" s="362"/>
      <c r="BK66" s="363"/>
      <c r="BL66" s="1"/>
      <c r="BM66" s="12"/>
      <c r="BN66" s="13"/>
      <c r="BO66" s="178"/>
      <c r="BP66" s="179"/>
      <c r="BQ66" s="4"/>
      <c r="BR66" s="13"/>
      <c r="BS66" s="13"/>
      <c r="BT66" s="14"/>
    </row>
    <row r="67" spans="1:76" ht="12" customHeight="1" x14ac:dyDescent="0.15">
      <c r="C67" s="72" t="s">
        <v>168</v>
      </c>
      <c r="D67" s="71" t="s">
        <v>170</v>
      </c>
      <c r="E67" s="355"/>
      <c r="F67" s="356"/>
      <c r="G67" s="356"/>
      <c r="H67" s="357"/>
      <c r="I67" s="27">
        <v>7</v>
      </c>
      <c r="J67" s="28" t="str">
        <f>IF(I67="","","-")</f>
        <v>-</v>
      </c>
      <c r="K67" s="33">
        <v>21</v>
      </c>
      <c r="L67" s="333"/>
      <c r="M67" s="27">
        <v>9</v>
      </c>
      <c r="N67" s="28" t="str">
        <f t="shared" si="12"/>
        <v>-</v>
      </c>
      <c r="O67" s="29">
        <v>21</v>
      </c>
      <c r="P67" s="333"/>
      <c r="Q67" s="27">
        <v>21</v>
      </c>
      <c r="R67" s="28" t="str">
        <f t="shared" si="13"/>
        <v>-</v>
      </c>
      <c r="S67" s="29">
        <v>0</v>
      </c>
      <c r="T67" s="305"/>
      <c r="U67" s="310"/>
      <c r="V67" s="311"/>
      <c r="W67" s="311"/>
      <c r="X67" s="312"/>
      <c r="Y67" s="1"/>
      <c r="Z67" s="12">
        <f>COUNTIF(E66:T68,"○")</f>
        <v>1</v>
      </c>
      <c r="AA67" s="13">
        <f>COUNTIF(E66:T68,"×")</f>
        <v>2</v>
      </c>
      <c r="AB67" s="6">
        <f>(IF((E66&gt;G66),1,0))+(IF((E67&gt;G67),1,0))+(IF((E68&gt;G68),1,0))+(IF((I66&gt;K66),1,0))+(IF((I67&gt;K67),1,0))+(IF((I68&gt;K68),1,0))+(IF((M66&gt;O66),1,0))+(IF((M67&gt;O67),1,0))+(IF((M68&gt;O68),1,0))+(IF((Q66&gt;S66),1,0))+(IF((Q67&gt;S67),1,0))+(IF((Q68&gt;S68),1,0))</f>
        <v>2</v>
      </c>
      <c r="AC67" s="7">
        <f>(IF((E66&lt;G66),1,0))+(IF((E67&lt;G67),1,0))+(IF((E68&lt;G68),1,0))+(IF((I66&lt;K66),1,0))+(IF((I67&lt;K67),1,0))+(IF((I68&lt;K68),1,0))+(IF((M66&lt;O66),1,0))+(IF((M67&lt;O67),1,0))+(IF((M68&lt;O68),1,0))+(IF((Q66&lt;S66),1,0))+(IF((Q67&lt;S67),1,0))+(IF((Q68&lt;S68),1,0))</f>
        <v>4</v>
      </c>
      <c r="AD67" s="8">
        <f>AB67-AC67</f>
        <v>-2</v>
      </c>
      <c r="AE67" s="13">
        <f>SUM(E66:E68,I66:I68,M66:M68,Q66:Q68)</f>
        <v>91</v>
      </c>
      <c r="AF67" s="13">
        <f>SUM(G66:G68,K66:K68,O66:O68,S66:S68)</f>
        <v>84</v>
      </c>
      <c r="AG67" s="14">
        <f>AE67-AF67</f>
        <v>7</v>
      </c>
      <c r="AP67" s="127" t="s">
        <v>165</v>
      </c>
      <c r="AQ67" s="85" t="s">
        <v>62</v>
      </c>
      <c r="AR67" s="355"/>
      <c r="AS67" s="356"/>
      <c r="AT67" s="356"/>
      <c r="AU67" s="357"/>
      <c r="AV67" s="27">
        <v>15</v>
      </c>
      <c r="AW67" s="28" t="str">
        <f>IF(AV67="","","-")</f>
        <v>-</v>
      </c>
      <c r="AX67" s="33">
        <v>21</v>
      </c>
      <c r="AY67" s="333"/>
      <c r="AZ67" s="27">
        <v>21</v>
      </c>
      <c r="BA67" s="28" t="str">
        <f t="shared" si="14"/>
        <v>-</v>
      </c>
      <c r="BB67" s="29">
        <v>10</v>
      </c>
      <c r="BC67" s="333"/>
      <c r="BD67" s="27">
        <v>21</v>
      </c>
      <c r="BE67" s="28" t="str">
        <f t="shared" si="15"/>
        <v>-</v>
      </c>
      <c r="BF67" s="29">
        <v>9</v>
      </c>
      <c r="BG67" s="305"/>
      <c r="BH67" s="310"/>
      <c r="BI67" s="311"/>
      <c r="BJ67" s="311"/>
      <c r="BK67" s="312"/>
      <c r="BL67" s="1"/>
      <c r="BM67" s="12">
        <f>COUNTIF(AR66:BG68,"○")</f>
        <v>3</v>
      </c>
      <c r="BN67" s="13">
        <f>COUNTIF(AR66:BG68,"×")</f>
        <v>0</v>
      </c>
      <c r="BO67" s="6">
        <f>(IF((AR66&gt;AT66),1,0))+(IF((AR67&gt;AT67),1,0))+(IF((AR68&gt;AT68),1,0))+(IF((AV66&gt;AX66),1,0))+(IF((AV67&gt;AX67),1,0))+(IF((AV68&gt;AX68),1,0))+(IF((AZ66&gt;BB66),1,0))+(IF((AZ67&gt;BB67),1,0))+(IF((AZ68&gt;BB68),1,0))+(IF((BD66&gt;BF66),1,0))+(IF((BD67&gt;BF67),1,0))+(IF((BD68&gt;BF68),1,0))</f>
        <v>6</v>
      </c>
      <c r="BP67" s="7">
        <f>(IF((AR66&lt;AT66),1,0))+(IF((AR67&lt;AT67),1,0))+(IF((AR68&lt;AT68),1,0))+(IF((AV66&lt;AX66),1,0))+(IF((AV67&lt;AX67),1,0))+(IF((AV68&lt;AX68),1,0))+(IF((AZ66&lt;BB66),1,0))+(IF((AZ67&lt;BB67),1,0))+(IF((AZ68&lt;BB68),1,0))+(IF((BD66&lt;BF66),1,0))+(IF((BD67&lt;BF67),1,0))+(IF((BD68&lt;BF68),1,0))</f>
        <v>1</v>
      </c>
      <c r="BQ67" s="8">
        <f>BO67-BP67</f>
        <v>5</v>
      </c>
      <c r="BR67" s="13">
        <f>SUM(AR66:AR68,AV66:AV68,AZ66:AZ68,BD66:BD68)</f>
        <v>141</v>
      </c>
      <c r="BS67" s="13">
        <f>SUM(AT66:AT68,AX66:AX68,BB66:BB68,BF66:BF68)</f>
        <v>94</v>
      </c>
      <c r="BT67" s="14">
        <f>BR67-BS67</f>
        <v>47</v>
      </c>
    </row>
    <row r="68" spans="1:76" ht="12" customHeight="1" x14ac:dyDescent="0.15">
      <c r="C68" s="72"/>
      <c r="D68" s="88" t="s">
        <v>82</v>
      </c>
      <c r="E68" s="358"/>
      <c r="F68" s="359"/>
      <c r="G68" s="359"/>
      <c r="H68" s="360"/>
      <c r="I68" s="34"/>
      <c r="J68" s="28" t="str">
        <f>IF(I68="","","-")</f>
        <v/>
      </c>
      <c r="K68" s="35"/>
      <c r="L68" s="334"/>
      <c r="M68" s="34"/>
      <c r="N68" s="36" t="str">
        <f t="shared" si="12"/>
        <v/>
      </c>
      <c r="O68" s="35"/>
      <c r="P68" s="333"/>
      <c r="Q68" s="34"/>
      <c r="R68" s="36" t="str">
        <f t="shared" si="13"/>
        <v/>
      </c>
      <c r="S68" s="35"/>
      <c r="T68" s="305"/>
      <c r="U68" s="9">
        <f>Z67</f>
        <v>1</v>
      </c>
      <c r="V68" s="10" t="s">
        <v>30</v>
      </c>
      <c r="W68" s="10">
        <f>AA67</f>
        <v>2</v>
      </c>
      <c r="X68" s="11" t="s">
        <v>27</v>
      </c>
      <c r="Y68" s="1"/>
      <c r="Z68" s="12"/>
      <c r="AA68" s="13"/>
      <c r="AB68" s="12"/>
      <c r="AC68" s="13"/>
      <c r="AD68" s="14"/>
      <c r="AE68" s="13"/>
      <c r="AF68" s="13"/>
      <c r="AG68" s="14"/>
      <c r="AP68" s="77"/>
      <c r="AQ68" s="128" t="s">
        <v>82</v>
      </c>
      <c r="AR68" s="358"/>
      <c r="AS68" s="359"/>
      <c r="AT68" s="359"/>
      <c r="AU68" s="360"/>
      <c r="AV68" s="34">
        <v>21</v>
      </c>
      <c r="AW68" s="28" t="str">
        <f>IF(AV68="","","-")</f>
        <v>-</v>
      </c>
      <c r="AX68" s="35">
        <v>8</v>
      </c>
      <c r="AY68" s="334"/>
      <c r="AZ68" s="34"/>
      <c r="BA68" s="36" t="str">
        <f t="shared" si="14"/>
        <v/>
      </c>
      <c r="BB68" s="35"/>
      <c r="BC68" s="333"/>
      <c r="BD68" s="34"/>
      <c r="BE68" s="36" t="str">
        <f t="shared" si="15"/>
        <v/>
      </c>
      <c r="BF68" s="35"/>
      <c r="BG68" s="305"/>
      <c r="BH68" s="9">
        <f>BM67</f>
        <v>3</v>
      </c>
      <c r="BI68" s="10" t="s">
        <v>30</v>
      </c>
      <c r="BJ68" s="10">
        <f>BN67</f>
        <v>0</v>
      </c>
      <c r="BK68" s="11" t="s">
        <v>27</v>
      </c>
      <c r="BL68" s="1"/>
      <c r="BM68" s="12"/>
      <c r="BN68" s="13"/>
      <c r="BO68" s="12"/>
      <c r="BP68" s="13"/>
      <c r="BQ68" s="14"/>
      <c r="BR68" s="13"/>
      <c r="BS68" s="13"/>
      <c r="BT68" s="14"/>
    </row>
    <row r="69" spans="1:76" ht="12" customHeight="1" x14ac:dyDescent="0.15">
      <c r="C69" s="75" t="s">
        <v>251</v>
      </c>
      <c r="D69" s="86" t="s">
        <v>8</v>
      </c>
      <c r="E69" s="37">
        <f>IF(K66="","",K66)</f>
        <v>21</v>
      </c>
      <c r="F69" s="28" t="str">
        <f t="shared" ref="F69:F77" si="16">IF(E69="","","-")</f>
        <v>-</v>
      </c>
      <c r="G69" s="176">
        <f>IF(I66="","",I66)</f>
        <v>16</v>
      </c>
      <c r="H69" s="303" t="str">
        <f>IF(L66="","",IF(L66="○","×",IF(L66="×","○")))</f>
        <v>○</v>
      </c>
      <c r="I69" s="367"/>
      <c r="J69" s="368"/>
      <c r="K69" s="368"/>
      <c r="L69" s="369"/>
      <c r="M69" s="27">
        <v>17</v>
      </c>
      <c r="N69" s="28" t="str">
        <f t="shared" si="12"/>
        <v>-</v>
      </c>
      <c r="O69" s="29">
        <v>21</v>
      </c>
      <c r="P69" s="339" t="str">
        <f>IF(M69&lt;&gt;"",IF(M69&gt;O69,IF(M70&gt;O70,"○",IF(M71&gt;O71,"○","×")),IF(M70&gt;O70,IF(M71&gt;O71,"○","×"),"×")),"")</f>
        <v>×</v>
      </c>
      <c r="Q69" s="27">
        <v>21</v>
      </c>
      <c r="R69" s="28" t="str">
        <f t="shared" si="13"/>
        <v>-</v>
      </c>
      <c r="S69" s="29">
        <v>0</v>
      </c>
      <c r="T69" s="335" t="str">
        <f>IF(Q69&lt;&gt;"",IF(Q69&gt;S69,IF(Q70&gt;S70,"○",IF(Q71&gt;S71,"○","×")),IF(Q70&gt;S70,IF(Q71&gt;S71,"○","×"),"×")),"")</f>
        <v>○</v>
      </c>
      <c r="U69" s="307" t="s">
        <v>306</v>
      </c>
      <c r="V69" s="308"/>
      <c r="W69" s="308"/>
      <c r="X69" s="309"/>
      <c r="Y69" s="1"/>
      <c r="Z69" s="178"/>
      <c r="AA69" s="179"/>
      <c r="AB69" s="178"/>
      <c r="AC69" s="179"/>
      <c r="AD69" s="4"/>
      <c r="AE69" s="179"/>
      <c r="AF69" s="179"/>
      <c r="AG69" s="4"/>
      <c r="AP69" s="127" t="s">
        <v>186</v>
      </c>
      <c r="AQ69" s="86" t="s">
        <v>252</v>
      </c>
      <c r="AR69" s="37">
        <f>IF(AX66="","",AX66)</f>
        <v>10</v>
      </c>
      <c r="AS69" s="28" t="str">
        <f t="shared" ref="AS69:AS77" si="17">IF(AR69="","","-")</f>
        <v>-</v>
      </c>
      <c r="AT69" s="176">
        <f>IF(AV66="","",AV66)</f>
        <v>21</v>
      </c>
      <c r="AU69" s="303" t="str">
        <f>IF(AY66="","",IF(AY66="○","×",IF(AY66="×","○")))</f>
        <v>×</v>
      </c>
      <c r="AV69" s="367"/>
      <c r="AW69" s="368"/>
      <c r="AX69" s="368"/>
      <c r="AY69" s="369"/>
      <c r="AZ69" s="27">
        <v>18</v>
      </c>
      <c r="BA69" s="28" t="str">
        <f t="shared" si="14"/>
        <v>-</v>
      </c>
      <c r="BB69" s="29">
        <v>21</v>
      </c>
      <c r="BC69" s="339" t="str">
        <f>IF(AZ69&lt;&gt;"",IF(AZ69&gt;BB69,IF(AZ70&gt;BB70,"○",IF(AZ71&gt;BB71,"○","×")),IF(AZ70&gt;BB70,IF(AZ71&gt;BB71,"○","×"),"×")),"")</f>
        <v>×</v>
      </c>
      <c r="BD69" s="27">
        <v>7</v>
      </c>
      <c r="BE69" s="28" t="str">
        <f t="shared" si="15"/>
        <v>-</v>
      </c>
      <c r="BF69" s="29">
        <v>21</v>
      </c>
      <c r="BG69" s="335" t="str">
        <f>IF(BD69&lt;&gt;"",IF(BD69&gt;BF69,IF(BD70&gt;BF70,"○",IF(BD71&gt;BF71,"○","×")),IF(BD70&gt;BF70,IF(BD71&gt;BF71,"○","×"),"×")),"")</f>
        <v>×</v>
      </c>
      <c r="BH69" s="307" t="s">
        <v>305</v>
      </c>
      <c r="BI69" s="308"/>
      <c r="BJ69" s="308"/>
      <c r="BK69" s="309"/>
      <c r="BL69" s="1"/>
      <c r="BM69" s="178"/>
      <c r="BN69" s="179"/>
      <c r="BO69" s="178"/>
      <c r="BP69" s="179"/>
      <c r="BQ69" s="4"/>
      <c r="BR69" s="179"/>
      <c r="BS69" s="179"/>
      <c r="BT69" s="4"/>
    </row>
    <row r="70" spans="1:76" ht="12" customHeight="1" x14ac:dyDescent="0.15">
      <c r="C70" s="72" t="s">
        <v>173</v>
      </c>
      <c r="D70" s="85" t="s">
        <v>8</v>
      </c>
      <c r="E70" s="37">
        <f>IF(K67="","",K67)</f>
        <v>21</v>
      </c>
      <c r="F70" s="28" t="str">
        <f t="shared" si="16"/>
        <v>-</v>
      </c>
      <c r="G70" s="176">
        <f>IF(I67="","",I67)</f>
        <v>7</v>
      </c>
      <c r="H70" s="304" t="str">
        <f>IF(J67="","",J67)</f>
        <v>-</v>
      </c>
      <c r="I70" s="370"/>
      <c r="J70" s="356"/>
      <c r="K70" s="356"/>
      <c r="L70" s="357"/>
      <c r="M70" s="27">
        <v>6</v>
      </c>
      <c r="N70" s="28" t="str">
        <f t="shared" si="12"/>
        <v>-</v>
      </c>
      <c r="O70" s="29">
        <v>21</v>
      </c>
      <c r="P70" s="333"/>
      <c r="Q70" s="27">
        <v>21</v>
      </c>
      <c r="R70" s="28" t="str">
        <f t="shared" si="13"/>
        <v>-</v>
      </c>
      <c r="S70" s="29">
        <v>0</v>
      </c>
      <c r="T70" s="305"/>
      <c r="U70" s="310"/>
      <c r="V70" s="311"/>
      <c r="W70" s="311"/>
      <c r="X70" s="312"/>
      <c r="Y70" s="1"/>
      <c r="Z70" s="12">
        <f>COUNTIF(E69:T71,"○")</f>
        <v>2</v>
      </c>
      <c r="AA70" s="13">
        <f>COUNTIF(E69:T71,"×")</f>
        <v>1</v>
      </c>
      <c r="AB70" s="6">
        <f>(IF((E69&gt;G69),1,0))+(IF((E70&gt;G70),1,0))+(IF((E71&gt;G71),1,0))+(IF((I69&gt;K69),1,0))+(IF((I70&gt;K70),1,0))+(IF((I71&gt;K71),1,0))+(IF((M69&gt;O69),1,0))+(IF((M70&gt;O70),1,0))+(IF((M71&gt;O71),1,0))+(IF((Q69&gt;S69),1,0))+(IF((Q70&gt;S70),1,0))+(IF((Q71&gt;S71),1,0))</f>
        <v>4</v>
      </c>
      <c r="AC70" s="7">
        <f>(IF((E69&lt;G69),1,0))+(IF((E70&lt;G70),1,0))+(IF((E71&lt;G71),1,0))+(IF((I69&lt;K69),1,0))+(IF((I70&lt;K70),1,0))+(IF((I71&lt;K71),1,0))+(IF((M69&lt;O69),1,0))+(IF((M70&lt;O70),1,0))+(IF((M71&lt;O71),1,0))+(IF((Q69&lt;S69),1,0))+(IF((Q70&lt;S70),1,0))+(IF((Q71&lt;S71),1,0))</f>
        <v>2</v>
      </c>
      <c r="AD70" s="8">
        <f>AB70-AC70</f>
        <v>2</v>
      </c>
      <c r="AE70" s="13">
        <f>SUM(E69:E71,I69:I71,M69:M71,Q69:Q71)</f>
        <v>107</v>
      </c>
      <c r="AF70" s="13">
        <f>SUM(G69:G71,K69:K71,O69:O71,S69:S71)</f>
        <v>65</v>
      </c>
      <c r="AG70" s="14">
        <f>AE70-AF70</f>
        <v>42</v>
      </c>
      <c r="AP70" s="127" t="s">
        <v>185</v>
      </c>
      <c r="AQ70" s="85" t="s">
        <v>253</v>
      </c>
      <c r="AR70" s="37">
        <f>IF(AX67="","",AX67)</f>
        <v>21</v>
      </c>
      <c r="AS70" s="28" t="str">
        <f t="shared" si="17"/>
        <v>-</v>
      </c>
      <c r="AT70" s="176">
        <f>IF(AV67="","",AV67)</f>
        <v>15</v>
      </c>
      <c r="AU70" s="304" t="str">
        <f>IF(AW67="","",AW67)</f>
        <v>-</v>
      </c>
      <c r="AV70" s="370"/>
      <c r="AW70" s="356"/>
      <c r="AX70" s="356"/>
      <c r="AY70" s="357"/>
      <c r="AZ70" s="27">
        <v>18</v>
      </c>
      <c r="BA70" s="28" t="str">
        <f t="shared" si="14"/>
        <v>-</v>
      </c>
      <c r="BB70" s="29">
        <v>21</v>
      </c>
      <c r="BC70" s="333"/>
      <c r="BD70" s="27">
        <v>18</v>
      </c>
      <c r="BE70" s="28" t="str">
        <f t="shared" si="15"/>
        <v>-</v>
      </c>
      <c r="BF70" s="29">
        <v>21</v>
      </c>
      <c r="BG70" s="305"/>
      <c r="BH70" s="310"/>
      <c r="BI70" s="311"/>
      <c r="BJ70" s="311"/>
      <c r="BK70" s="312"/>
      <c r="BL70" s="1"/>
      <c r="BM70" s="12">
        <f>COUNTIF(AR69:BG71,"○")</f>
        <v>0</v>
      </c>
      <c r="BN70" s="13">
        <f>COUNTIF(AR69:BG71,"×")</f>
        <v>3</v>
      </c>
      <c r="BO70" s="6">
        <f>(IF((AR69&gt;AT69),1,0))+(IF((AR70&gt;AT70),1,0))+(IF((AR71&gt;AT71),1,0))+(IF((AV69&gt;AX69),1,0))+(IF((AV70&gt;AX70),1,0))+(IF((AV71&gt;AX71),1,0))+(IF((AZ69&gt;BB69),1,0))+(IF((AZ70&gt;BB70),1,0))+(IF((AZ71&gt;BB71),1,0))+(IF((BD69&gt;BF69),1,0))+(IF((BD70&gt;BF70),1,0))+(IF((BD71&gt;BF71),1,0))</f>
        <v>1</v>
      </c>
      <c r="BP70" s="7">
        <f>(IF((AR69&lt;AT69),1,0))+(IF((AR70&lt;AT70),1,0))+(IF((AR71&lt;AT71),1,0))+(IF((AV69&lt;AX69),1,0))+(IF((AV70&lt;AX70),1,0))+(IF((AV71&lt;AX71),1,0))+(IF((AZ69&lt;BB69),1,0))+(IF((AZ70&lt;BB70),1,0))+(IF((AZ71&lt;BB71),1,0))+(IF((BD69&lt;BF69),1,0))+(IF((BD70&lt;BF70),1,0))+(IF((BD71&lt;BF71),1,0))</f>
        <v>6</v>
      </c>
      <c r="BQ70" s="8">
        <f>BO70-BP70</f>
        <v>-5</v>
      </c>
      <c r="BR70" s="13">
        <f>SUM(AR69:AR71,AV69:AV71,AZ69:AZ71,BD69:BD71)</f>
        <v>100</v>
      </c>
      <c r="BS70" s="13">
        <f>SUM(AT69:AT71,AX69:AX71,BB69:BB71,BF69:BF71)</f>
        <v>141</v>
      </c>
      <c r="BT70" s="14">
        <f>BR70-BS70</f>
        <v>-41</v>
      </c>
    </row>
    <row r="71" spans="1:76" ht="12" customHeight="1" x14ac:dyDescent="0.15">
      <c r="C71" s="77"/>
      <c r="D71" s="87" t="s">
        <v>91</v>
      </c>
      <c r="E71" s="38" t="str">
        <f>IF(K68="","",K68)</f>
        <v/>
      </c>
      <c r="F71" s="28" t="str">
        <f t="shared" si="16"/>
        <v/>
      </c>
      <c r="G71" s="39" t="str">
        <f>IF(I68="","",I68)</f>
        <v/>
      </c>
      <c r="H71" s="338" t="str">
        <f>IF(J68="","",J68)</f>
        <v/>
      </c>
      <c r="I71" s="392"/>
      <c r="J71" s="359"/>
      <c r="K71" s="359"/>
      <c r="L71" s="360"/>
      <c r="M71" s="34"/>
      <c r="N71" s="28" t="str">
        <f t="shared" si="12"/>
        <v/>
      </c>
      <c r="O71" s="35"/>
      <c r="P71" s="334"/>
      <c r="Q71" s="34"/>
      <c r="R71" s="36" t="str">
        <f t="shared" si="13"/>
        <v/>
      </c>
      <c r="S71" s="35"/>
      <c r="T71" s="306"/>
      <c r="U71" s="9">
        <f>Z70</f>
        <v>2</v>
      </c>
      <c r="V71" s="10" t="s">
        <v>30</v>
      </c>
      <c r="W71" s="10">
        <f>AA70</f>
        <v>1</v>
      </c>
      <c r="X71" s="11" t="s">
        <v>27</v>
      </c>
      <c r="Y71" s="1"/>
      <c r="Z71" s="20"/>
      <c r="AA71" s="21"/>
      <c r="AB71" s="20"/>
      <c r="AC71" s="21"/>
      <c r="AD71" s="22"/>
      <c r="AE71" s="21"/>
      <c r="AF71" s="21"/>
      <c r="AG71" s="22"/>
      <c r="AP71" s="77"/>
      <c r="AQ71" s="87" t="s">
        <v>149</v>
      </c>
      <c r="AR71" s="38">
        <f>IF(AX68="","",AX68)</f>
        <v>8</v>
      </c>
      <c r="AS71" s="28" t="str">
        <f t="shared" si="17"/>
        <v>-</v>
      </c>
      <c r="AT71" s="39">
        <f>IF(AV68="","",AV68)</f>
        <v>21</v>
      </c>
      <c r="AU71" s="338" t="str">
        <f>IF(AW68="","",AW68)</f>
        <v>-</v>
      </c>
      <c r="AV71" s="392"/>
      <c r="AW71" s="359"/>
      <c r="AX71" s="359"/>
      <c r="AY71" s="360"/>
      <c r="AZ71" s="34"/>
      <c r="BA71" s="28" t="str">
        <f t="shared" si="14"/>
        <v/>
      </c>
      <c r="BB71" s="35"/>
      <c r="BC71" s="334"/>
      <c r="BD71" s="34"/>
      <c r="BE71" s="36" t="str">
        <f t="shared" si="15"/>
        <v/>
      </c>
      <c r="BF71" s="35"/>
      <c r="BG71" s="306"/>
      <c r="BH71" s="9">
        <f>BM70</f>
        <v>0</v>
      </c>
      <c r="BI71" s="10" t="s">
        <v>30</v>
      </c>
      <c r="BJ71" s="10">
        <f>BN70</f>
        <v>3</v>
      </c>
      <c r="BK71" s="11" t="s">
        <v>27</v>
      </c>
      <c r="BL71" s="1"/>
      <c r="BM71" s="20"/>
      <c r="BN71" s="21"/>
      <c r="BO71" s="20"/>
      <c r="BP71" s="21"/>
      <c r="BQ71" s="22"/>
      <c r="BR71" s="21"/>
      <c r="BS71" s="21"/>
      <c r="BT71" s="22"/>
    </row>
    <row r="72" spans="1:76" ht="12" customHeight="1" x14ac:dyDescent="0.15">
      <c r="C72" s="75" t="s">
        <v>180</v>
      </c>
      <c r="D72" s="86" t="s">
        <v>240</v>
      </c>
      <c r="E72" s="37">
        <f>IF(O66="","",O66)</f>
        <v>21</v>
      </c>
      <c r="F72" s="40" t="str">
        <f t="shared" si="16"/>
        <v>-</v>
      </c>
      <c r="G72" s="176">
        <f>IF(M66="","",M66)</f>
        <v>17</v>
      </c>
      <c r="H72" s="303" t="str">
        <f>IF(P66="","",IF(P66="○","×",IF(P66="×","○")))</f>
        <v>○</v>
      </c>
      <c r="I72" s="41">
        <f>IF(O69="","",O69)</f>
        <v>21</v>
      </c>
      <c r="J72" s="28" t="str">
        <f t="shared" ref="J72:J77" si="18">IF(I72="","","-")</f>
        <v>-</v>
      </c>
      <c r="K72" s="176">
        <f>IF(M69="","",M69)</f>
        <v>17</v>
      </c>
      <c r="L72" s="303" t="str">
        <f>IF(P69="","",IF(P69="○","×",IF(P69="×","○")))</f>
        <v>○</v>
      </c>
      <c r="M72" s="367"/>
      <c r="N72" s="368"/>
      <c r="O72" s="368"/>
      <c r="P72" s="369"/>
      <c r="Q72" s="51">
        <v>21</v>
      </c>
      <c r="R72" s="40" t="str">
        <f t="shared" si="13"/>
        <v>-</v>
      </c>
      <c r="S72" s="52">
        <v>0</v>
      </c>
      <c r="T72" s="335" t="str">
        <f>IF(Q72&lt;&gt;"",IF(Q72&gt;S72,IF(Q73&gt;S73,"○",IF(Q74&gt;S74,"○","×")),IF(Q73&gt;S73,IF(Q74&gt;S74,"○","×"),"×")),"")</f>
        <v>○</v>
      </c>
      <c r="U72" s="307" t="s">
        <v>304</v>
      </c>
      <c r="V72" s="308"/>
      <c r="W72" s="308"/>
      <c r="X72" s="309"/>
      <c r="Y72" s="1"/>
      <c r="Z72" s="12"/>
      <c r="AA72" s="13"/>
      <c r="AB72" s="12"/>
      <c r="AC72" s="13"/>
      <c r="AD72" s="14"/>
      <c r="AE72" s="13"/>
      <c r="AF72" s="13"/>
      <c r="AG72" s="14"/>
      <c r="AP72" s="72" t="s">
        <v>190</v>
      </c>
      <c r="AQ72" s="86" t="s">
        <v>254</v>
      </c>
      <c r="AR72" s="37">
        <f>IF(BB66="","",BB66)</f>
        <v>19</v>
      </c>
      <c r="AS72" s="40" t="str">
        <f t="shared" si="17"/>
        <v>-</v>
      </c>
      <c r="AT72" s="176">
        <f>IF(AZ66="","",AZ66)</f>
        <v>21</v>
      </c>
      <c r="AU72" s="303" t="str">
        <f>IF(BC66="","",IF(BC66="○","×",IF(BC66="×","○")))</f>
        <v>×</v>
      </c>
      <c r="AV72" s="41">
        <f>IF(BB69="","",BB69)</f>
        <v>21</v>
      </c>
      <c r="AW72" s="28" t="str">
        <f t="shared" ref="AW72:AW77" si="19">IF(AV72="","","-")</f>
        <v>-</v>
      </c>
      <c r="AX72" s="176">
        <f>IF(AZ69="","",AZ69)</f>
        <v>18</v>
      </c>
      <c r="AY72" s="303" t="str">
        <f>IF(BC69="","",IF(BC69="○","×",IF(BC69="×","○")))</f>
        <v>○</v>
      </c>
      <c r="AZ72" s="367"/>
      <c r="BA72" s="368"/>
      <c r="BB72" s="368"/>
      <c r="BC72" s="369"/>
      <c r="BD72" s="27">
        <v>21</v>
      </c>
      <c r="BE72" s="28" t="str">
        <f t="shared" si="15"/>
        <v>-</v>
      </c>
      <c r="BF72" s="29">
        <v>18</v>
      </c>
      <c r="BG72" s="305" t="str">
        <f>IF(BD72&lt;&gt;"",IF(BD72&gt;BF72,IF(BD73&gt;BF73,"○",IF(BD74&gt;BF74,"○","×")),IF(BD73&gt;BF73,IF(BD74&gt;BF74,"○","×"),"×")),"")</f>
        <v>○</v>
      </c>
      <c r="BH72" s="307" t="s">
        <v>312</v>
      </c>
      <c r="BI72" s="308"/>
      <c r="BJ72" s="308"/>
      <c r="BK72" s="309"/>
      <c r="BL72" s="1"/>
      <c r="BM72" s="12"/>
      <c r="BN72" s="13"/>
      <c r="BO72" s="12"/>
      <c r="BP72" s="13"/>
      <c r="BQ72" s="14"/>
      <c r="BR72" s="13"/>
      <c r="BS72" s="13"/>
      <c r="BT72" s="14"/>
    </row>
    <row r="73" spans="1:76" ht="12" customHeight="1" x14ac:dyDescent="0.15">
      <c r="C73" s="72" t="s">
        <v>176</v>
      </c>
      <c r="D73" s="85" t="s">
        <v>240</v>
      </c>
      <c r="E73" s="37">
        <f>IF(O67="","",O67)</f>
        <v>21</v>
      </c>
      <c r="F73" s="28" t="str">
        <f t="shared" si="16"/>
        <v>-</v>
      </c>
      <c r="G73" s="176">
        <f>IF(M67="","",M67)</f>
        <v>9</v>
      </c>
      <c r="H73" s="304" t="str">
        <f>IF(J70="","",J70)</f>
        <v/>
      </c>
      <c r="I73" s="41">
        <f>IF(O70="","",O70)</f>
        <v>21</v>
      </c>
      <c r="J73" s="28" t="str">
        <f t="shared" si="18"/>
        <v>-</v>
      </c>
      <c r="K73" s="176">
        <f>IF(M70="","",M70)</f>
        <v>6</v>
      </c>
      <c r="L73" s="304" t="str">
        <f>IF(N70="","",N70)</f>
        <v>-</v>
      </c>
      <c r="M73" s="370"/>
      <c r="N73" s="356"/>
      <c r="O73" s="356"/>
      <c r="P73" s="357"/>
      <c r="Q73" s="27">
        <v>21</v>
      </c>
      <c r="R73" s="28" t="str">
        <f t="shared" si="13"/>
        <v>-</v>
      </c>
      <c r="S73" s="29">
        <v>0</v>
      </c>
      <c r="T73" s="305"/>
      <c r="U73" s="310"/>
      <c r="V73" s="311"/>
      <c r="W73" s="311"/>
      <c r="X73" s="312"/>
      <c r="Y73" s="1"/>
      <c r="Z73" s="12">
        <f>COUNTIF(E72:T74,"○")</f>
        <v>3</v>
      </c>
      <c r="AA73" s="13">
        <f>COUNTIF(E72:T74,"×")</f>
        <v>0</v>
      </c>
      <c r="AB73" s="6">
        <f>(IF((E72&gt;G72),1,0))+(IF((E73&gt;G73),1,0))+(IF((E74&gt;G74),1,0))+(IF((I72&gt;K72),1,0))+(IF((I73&gt;K73),1,0))+(IF((I74&gt;K74),1,0))+(IF((M72&gt;O72),1,0))+(IF((M73&gt;O73),1,0))+(IF((M74&gt;O74),1,0))+(IF((Q72&gt;S72),1,0))+(IF((Q73&gt;S73),1,0))+(IF((Q74&gt;S74),1,0))</f>
        <v>6</v>
      </c>
      <c r="AC73" s="7">
        <f>(IF((E72&lt;G72),1,0))+(IF((E73&lt;G73),1,0))+(IF((E74&lt;G74),1,0))+(IF((I72&lt;K72),1,0))+(IF((I73&lt;K73),1,0))+(IF((I74&lt;K74),1,0))+(IF((M72&lt;O72),1,0))+(IF((M73&lt;O73),1,0))+(IF((M74&lt;O74),1,0))+(IF((Q72&lt;S72),1,0))+(IF((Q73&lt;S73),1,0))+(IF((Q74&lt;S74),1,0))</f>
        <v>0</v>
      </c>
      <c r="AD73" s="8">
        <f>AB73-AC73</f>
        <v>6</v>
      </c>
      <c r="AE73" s="13">
        <f>SUM(E72:E74,I72:I74,M72:M74,Q72:Q74)</f>
        <v>126</v>
      </c>
      <c r="AF73" s="13">
        <f>SUM(G72:G74,K72:K74,O72:O74,S72:S74)</f>
        <v>49</v>
      </c>
      <c r="AG73" s="14">
        <f>AE73-AF73</f>
        <v>77</v>
      </c>
      <c r="AP73" s="72" t="s">
        <v>188</v>
      </c>
      <c r="AQ73" s="85" t="s">
        <v>255</v>
      </c>
      <c r="AR73" s="37">
        <f>IF(BB67="","",BB67)</f>
        <v>10</v>
      </c>
      <c r="AS73" s="28" t="str">
        <f t="shared" si="17"/>
        <v>-</v>
      </c>
      <c r="AT73" s="176">
        <f>IF(AZ67="","",AZ67)</f>
        <v>21</v>
      </c>
      <c r="AU73" s="304" t="str">
        <f>IF(AW70="","",AW70)</f>
        <v/>
      </c>
      <c r="AV73" s="41">
        <f>IF(BB70="","",BB70)</f>
        <v>21</v>
      </c>
      <c r="AW73" s="28" t="str">
        <f t="shared" si="19"/>
        <v>-</v>
      </c>
      <c r="AX73" s="176">
        <f>IF(AZ70="","",AZ70)</f>
        <v>18</v>
      </c>
      <c r="AY73" s="304" t="str">
        <f>IF(BA70="","",BA70)</f>
        <v>-</v>
      </c>
      <c r="AZ73" s="370"/>
      <c r="BA73" s="356"/>
      <c r="BB73" s="356"/>
      <c r="BC73" s="357"/>
      <c r="BD73" s="27">
        <v>21</v>
      </c>
      <c r="BE73" s="28" t="str">
        <f t="shared" si="15"/>
        <v>-</v>
      </c>
      <c r="BF73" s="29">
        <v>15</v>
      </c>
      <c r="BG73" s="305"/>
      <c r="BH73" s="310"/>
      <c r="BI73" s="311"/>
      <c r="BJ73" s="311"/>
      <c r="BK73" s="312"/>
      <c r="BL73" s="1"/>
      <c r="BM73" s="12">
        <f>COUNTIF(AR72:BG74,"○")</f>
        <v>2</v>
      </c>
      <c r="BN73" s="13">
        <f>COUNTIF(AR72:BG74,"×")</f>
        <v>1</v>
      </c>
      <c r="BO73" s="6">
        <f>(IF((AR72&gt;AT72),1,0))+(IF((AR73&gt;AT73),1,0))+(IF((AR74&gt;AT74),1,0))+(IF((AV72&gt;AX72),1,0))+(IF((AV73&gt;AX73),1,0))+(IF((AV74&gt;AX74),1,0))+(IF((AZ72&gt;BB72),1,0))+(IF((AZ73&gt;BB73),1,0))+(IF((AZ74&gt;BB74),1,0))+(IF((BD72&gt;BF72),1,0))+(IF((BD73&gt;BF73),1,0))+(IF((BD74&gt;BF74),1,0))</f>
        <v>4</v>
      </c>
      <c r="BP73" s="7">
        <f>(IF((AR72&lt;AT72),1,0))+(IF((AR73&lt;AT73),1,0))+(IF((AR74&lt;AT74),1,0))+(IF((AV72&lt;AX72),1,0))+(IF((AV73&lt;AX73),1,0))+(IF((AV74&lt;AX74),1,0))+(IF((AZ72&lt;BB72),1,0))+(IF((AZ73&lt;BB73),1,0))+(IF((AZ74&lt;BB74),1,0))+(IF((BD72&lt;BF72),1,0))+(IF((BD73&lt;BF73),1,0))+(IF((BD74&lt;BF74),1,0))</f>
        <v>2</v>
      </c>
      <c r="BQ73" s="8">
        <f>BO73-BP73</f>
        <v>2</v>
      </c>
      <c r="BR73" s="13">
        <f>SUM(AR72:AR74,AV72:AV74,AZ72:AZ74,BD72:BD74)</f>
        <v>113</v>
      </c>
      <c r="BS73" s="13">
        <f>SUM(AT72:AT74,AX72:AX74,BB72:BB74,BF72:BF74)</f>
        <v>111</v>
      </c>
      <c r="BT73" s="14">
        <f>BR73-BS73</f>
        <v>2</v>
      </c>
    </row>
    <row r="74" spans="1:76" ht="12" customHeight="1" x14ac:dyDescent="0.15">
      <c r="C74" s="77"/>
      <c r="D74" s="87" t="s">
        <v>179</v>
      </c>
      <c r="E74" s="38" t="str">
        <f>IF(O68="","",O68)</f>
        <v/>
      </c>
      <c r="F74" s="36" t="str">
        <f t="shared" si="16"/>
        <v/>
      </c>
      <c r="G74" s="39" t="str">
        <f>IF(M68="","",M68)</f>
        <v/>
      </c>
      <c r="H74" s="338" t="str">
        <f>IF(J71="","",J71)</f>
        <v/>
      </c>
      <c r="I74" s="42" t="str">
        <f>IF(O71="","",O71)</f>
        <v/>
      </c>
      <c r="J74" s="28" t="str">
        <f>IF(I74="","","-")</f>
        <v/>
      </c>
      <c r="K74" s="39" t="str">
        <f>IF(M71="","",M71)</f>
        <v/>
      </c>
      <c r="L74" s="338" t="str">
        <f>IF(N71="","",N71)</f>
        <v/>
      </c>
      <c r="M74" s="392"/>
      <c r="N74" s="359"/>
      <c r="O74" s="359"/>
      <c r="P74" s="360"/>
      <c r="Q74" s="34"/>
      <c r="R74" s="36" t="str">
        <f t="shared" si="13"/>
        <v/>
      </c>
      <c r="S74" s="35"/>
      <c r="T74" s="306"/>
      <c r="U74" s="9">
        <f>Z73</f>
        <v>3</v>
      </c>
      <c r="V74" s="10" t="s">
        <v>30</v>
      </c>
      <c r="W74" s="10">
        <f>AA73</f>
        <v>0</v>
      </c>
      <c r="X74" s="11" t="s">
        <v>27</v>
      </c>
      <c r="Y74" s="1"/>
      <c r="Z74" s="12"/>
      <c r="AA74" s="13"/>
      <c r="AB74" s="12"/>
      <c r="AC74" s="13"/>
      <c r="AD74" s="14"/>
      <c r="AE74" s="13"/>
      <c r="AF74" s="13"/>
      <c r="AG74" s="14"/>
      <c r="AP74" s="77"/>
      <c r="AQ74" s="128" t="s">
        <v>75</v>
      </c>
      <c r="AR74" s="38" t="str">
        <f>IF(BB68="","",BB68)</f>
        <v/>
      </c>
      <c r="AS74" s="36" t="str">
        <f t="shared" si="17"/>
        <v/>
      </c>
      <c r="AT74" s="39" t="str">
        <f>IF(AZ68="","",AZ68)</f>
        <v/>
      </c>
      <c r="AU74" s="338" t="str">
        <f>IF(AW71="","",AW71)</f>
        <v/>
      </c>
      <c r="AV74" s="42" t="str">
        <f>IF(BB71="","",BB71)</f>
        <v/>
      </c>
      <c r="AW74" s="28" t="str">
        <f>IF(AV74="","","-")</f>
        <v/>
      </c>
      <c r="AX74" s="39" t="str">
        <f>IF(AZ71="","",AZ71)</f>
        <v/>
      </c>
      <c r="AY74" s="338" t="str">
        <f>IF(BA71="","",BA71)</f>
        <v/>
      </c>
      <c r="AZ74" s="392"/>
      <c r="BA74" s="359"/>
      <c r="BB74" s="359"/>
      <c r="BC74" s="360"/>
      <c r="BD74" s="34"/>
      <c r="BE74" s="28" t="str">
        <f t="shared" si="15"/>
        <v/>
      </c>
      <c r="BF74" s="35"/>
      <c r="BG74" s="306"/>
      <c r="BH74" s="9">
        <f>BM73</f>
        <v>2</v>
      </c>
      <c r="BI74" s="10" t="s">
        <v>30</v>
      </c>
      <c r="BJ74" s="10">
        <f>BN73</f>
        <v>1</v>
      </c>
      <c r="BK74" s="11" t="s">
        <v>27</v>
      </c>
      <c r="BL74" s="1"/>
      <c r="BM74" s="12"/>
      <c r="BN74" s="13"/>
      <c r="BO74" s="12"/>
      <c r="BP74" s="13"/>
      <c r="BQ74" s="14"/>
      <c r="BR74" s="13"/>
      <c r="BS74" s="13"/>
      <c r="BT74" s="14"/>
    </row>
    <row r="75" spans="1:76" ht="12" customHeight="1" x14ac:dyDescent="0.15">
      <c r="C75" s="72" t="s">
        <v>184</v>
      </c>
      <c r="D75" s="86" t="s">
        <v>239</v>
      </c>
      <c r="E75" s="57">
        <f>IF(S66="","",S66)</f>
        <v>0</v>
      </c>
      <c r="F75" s="40" t="str">
        <f t="shared" si="16"/>
        <v>-</v>
      </c>
      <c r="G75" s="226">
        <f>IF(Q66="","",Q66)</f>
        <v>21</v>
      </c>
      <c r="H75" s="303" t="str">
        <f>IF(T66="","",IF(T66="○","×",IF(T66="×","○")))</f>
        <v>×</v>
      </c>
      <c r="I75" s="43">
        <f>IF(S69="","",S69)</f>
        <v>0</v>
      </c>
      <c r="J75" s="40" t="str">
        <f t="shared" si="18"/>
        <v>-</v>
      </c>
      <c r="K75" s="226">
        <f>IF(Q69="","",Q69)</f>
        <v>21</v>
      </c>
      <c r="L75" s="303" t="str">
        <f>IF(T69="","",IF(T69="○","×",IF(T69="×","○")))</f>
        <v>×</v>
      </c>
      <c r="M75" s="43">
        <f>IF(S72="","",S72)</f>
        <v>0</v>
      </c>
      <c r="N75" s="40" t="str">
        <f>IF(M75="","","-")</f>
        <v>-</v>
      </c>
      <c r="O75" s="226">
        <f>IF(Q72="","",Q72)</f>
        <v>21</v>
      </c>
      <c r="P75" s="303" t="str">
        <f>IF(T72="","",IF(T72="○","×",IF(T72="×","○")))</f>
        <v>×</v>
      </c>
      <c r="Q75" s="343"/>
      <c r="R75" s="344"/>
      <c r="S75" s="344"/>
      <c r="T75" s="446"/>
      <c r="U75" s="394" t="s">
        <v>303</v>
      </c>
      <c r="V75" s="395"/>
      <c r="W75" s="395"/>
      <c r="X75" s="396"/>
      <c r="Y75" s="1"/>
      <c r="Z75" s="178"/>
      <c r="AA75" s="179"/>
      <c r="AB75" s="178"/>
      <c r="AC75" s="179"/>
      <c r="AD75" s="4"/>
      <c r="AE75" s="179"/>
      <c r="AF75" s="179"/>
      <c r="AG75" s="4"/>
      <c r="AP75" s="127" t="s">
        <v>136</v>
      </c>
      <c r="AQ75" s="86" t="s">
        <v>256</v>
      </c>
      <c r="AR75" s="37">
        <f>IF(BF66="","",BF66)</f>
        <v>17</v>
      </c>
      <c r="AS75" s="28" t="str">
        <f t="shared" si="17"/>
        <v>-</v>
      </c>
      <c r="AT75" s="176">
        <f>IF(BD66="","",BD66)</f>
        <v>21</v>
      </c>
      <c r="AU75" s="303" t="str">
        <f>IF(BG66="","",IF(BG66="○","×",IF(BG66="×","○")))</f>
        <v>×</v>
      </c>
      <c r="AV75" s="41">
        <f>IF(BF69="","",BF69)</f>
        <v>21</v>
      </c>
      <c r="AW75" s="40" t="str">
        <f t="shared" si="19"/>
        <v>-</v>
      </c>
      <c r="AX75" s="176">
        <f>IF(BD69="","",BD69)</f>
        <v>7</v>
      </c>
      <c r="AY75" s="303" t="str">
        <f>IF(BG69="","",IF(BG69="○","×",IF(BG69="×","○")))</f>
        <v>○</v>
      </c>
      <c r="AZ75" s="43">
        <f>IF(BF72="","",BF72)</f>
        <v>18</v>
      </c>
      <c r="BA75" s="28" t="str">
        <f>IF(AZ75="","","-")</f>
        <v>-</v>
      </c>
      <c r="BB75" s="175">
        <f>IF(BD72="","",BD72)</f>
        <v>21</v>
      </c>
      <c r="BC75" s="303" t="str">
        <f>IF(BG72="","",IF(BG72="○","×",IF(BG72="×","○")))</f>
        <v>×</v>
      </c>
      <c r="BD75" s="367"/>
      <c r="BE75" s="368"/>
      <c r="BF75" s="368"/>
      <c r="BG75" s="371"/>
      <c r="BH75" s="307" t="s">
        <v>307</v>
      </c>
      <c r="BI75" s="308"/>
      <c r="BJ75" s="308"/>
      <c r="BK75" s="309"/>
      <c r="BL75" s="1"/>
      <c r="BM75" s="178"/>
      <c r="BN75" s="179"/>
      <c r="BO75" s="178"/>
      <c r="BP75" s="179"/>
      <c r="BQ75" s="4"/>
      <c r="BR75" s="179"/>
      <c r="BS75" s="179"/>
      <c r="BT75" s="4"/>
    </row>
    <row r="76" spans="1:76" ht="12" customHeight="1" x14ac:dyDescent="0.15">
      <c r="C76" s="72" t="s">
        <v>182</v>
      </c>
      <c r="D76" s="85" t="s">
        <v>239</v>
      </c>
      <c r="E76" s="37">
        <f>IF(S67="","",S67)</f>
        <v>0</v>
      </c>
      <c r="F76" s="28" t="str">
        <f t="shared" si="16"/>
        <v>-</v>
      </c>
      <c r="G76" s="227">
        <f>IF(Q67="","",Q67)</f>
        <v>21</v>
      </c>
      <c r="H76" s="342" t="str">
        <f>IF(J73="","",J73)</f>
        <v>-</v>
      </c>
      <c r="I76" s="41">
        <f>IF(S70="","",S70)</f>
        <v>0</v>
      </c>
      <c r="J76" s="28" t="str">
        <f t="shared" si="18"/>
        <v>-</v>
      </c>
      <c r="K76" s="227">
        <f>IF(Q70="","",Q70)</f>
        <v>21</v>
      </c>
      <c r="L76" s="342" t="str">
        <f>IF(N73="","",N73)</f>
        <v/>
      </c>
      <c r="M76" s="41">
        <f>IF(S73="","",S73)</f>
        <v>0</v>
      </c>
      <c r="N76" s="28" t="str">
        <f>IF(M76="","","-")</f>
        <v>-</v>
      </c>
      <c r="O76" s="227">
        <f>IF(Q73="","",Q73)</f>
        <v>21</v>
      </c>
      <c r="P76" s="342" t="str">
        <f>IF(R73="","",R73)</f>
        <v>-</v>
      </c>
      <c r="Q76" s="346"/>
      <c r="R76" s="347"/>
      <c r="S76" s="347"/>
      <c r="T76" s="447"/>
      <c r="U76" s="397"/>
      <c r="V76" s="398"/>
      <c r="W76" s="398"/>
      <c r="X76" s="399"/>
      <c r="Y76" s="1"/>
      <c r="Z76" s="12">
        <f>COUNTIF(E75:T77,"○")</f>
        <v>0</v>
      </c>
      <c r="AA76" s="13">
        <f>COUNTIF(E75:T77,"×")</f>
        <v>3</v>
      </c>
      <c r="AB76" s="6">
        <f>(IF((E75&gt;G75),1,0))+(IF((E76&gt;G76),1,0))+(IF((E77&gt;G77),1,0))+(IF((I75&gt;K75),1,0))+(IF((I76&gt;K76),1,0))+(IF((I77&gt;K77),1,0))+(IF((M75&gt;O75),1,0))+(IF((M76&gt;O76),1,0))+(IF((M77&gt;O77),1,0))+(IF((Q75&gt;S75),1,0))+(IF((Q76&gt;S76),1,0))+(IF((Q77&gt;S77),1,0))</f>
        <v>0</v>
      </c>
      <c r="AC76" s="7">
        <f>(IF((E75&lt;G75),1,0))+(IF((E76&lt;G76),1,0))+(IF((E77&lt;G77),1,0))+(IF((I75&lt;K75),1,0))+(IF((I76&lt;K76),1,0))+(IF((I77&lt;K77),1,0))+(IF((M75&lt;O75),1,0))+(IF((M76&lt;O76),1,0))+(IF((M77&lt;O77),1,0))+(IF((Q75&lt;S75),1,0))+(IF((Q76&lt;S76),1,0))+(IF((Q77&lt;S77),1,0))</f>
        <v>6</v>
      </c>
      <c r="AD76" s="8">
        <f>AB76-AC76</f>
        <v>-6</v>
      </c>
      <c r="AE76" s="13">
        <f>SUM(E75:E77,I75:I77,M75:M77,Q75:Q77)</f>
        <v>0</v>
      </c>
      <c r="AF76" s="13">
        <f>SUM(G75:G77,K75:K77,O75:O77,S75:S77)</f>
        <v>126</v>
      </c>
      <c r="AG76" s="14">
        <f>AE76-AF76</f>
        <v>-126</v>
      </c>
      <c r="AP76" s="127" t="s">
        <v>133</v>
      </c>
      <c r="AQ76" s="85" t="s">
        <v>244</v>
      </c>
      <c r="AR76" s="37">
        <f>IF(BF67="","",BF67)</f>
        <v>9</v>
      </c>
      <c r="AS76" s="28" t="str">
        <f t="shared" si="17"/>
        <v>-</v>
      </c>
      <c r="AT76" s="176">
        <f>IF(BD67="","",BD67)</f>
        <v>21</v>
      </c>
      <c r="AU76" s="304" t="str">
        <f>IF(AW73="","",AW73)</f>
        <v>-</v>
      </c>
      <c r="AV76" s="41">
        <f>IF(BF70="","",BF70)</f>
        <v>21</v>
      </c>
      <c r="AW76" s="28" t="str">
        <f t="shared" si="19"/>
        <v>-</v>
      </c>
      <c r="AX76" s="176">
        <f>IF(BD70="","",BD70)</f>
        <v>18</v>
      </c>
      <c r="AY76" s="304" t="str">
        <f>IF(BA73="","",BA73)</f>
        <v/>
      </c>
      <c r="AZ76" s="41">
        <f>IF(BF73="","",BF73)</f>
        <v>15</v>
      </c>
      <c r="BA76" s="28" t="str">
        <f>IF(AZ76="","","-")</f>
        <v>-</v>
      </c>
      <c r="BB76" s="176">
        <f>IF(BD73="","",BD73)</f>
        <v>21</v>
      </c>
      <c r="BC76" s="304" t="str">
        <f>IF(BE73="","",BE73)</f>
        <v>-</v>
      </c>
      <c r="BD76" s="370"/>
      <c r="BE76" s="356"/>
      <c r="BF76" s="356"/>
      <c r="BG76" s="372"/>
      <c r="BH76" s="310"/>
      <c r="BI76" s="311"/>
      <c r="BJ76" s="311"/>
      <c r="BK76" s="312"/>
      <c r="BL76" s="1"/>
      <c r="BM76" s="12">
        <f>COUNTIF(AR75:BG77,"○")</f>
        <v>1</v>
      </c>
      <c r="BN76" s="13">
        <f>COUNTIF(AR75:BG77,"×")</f>
        <v>2</v>
      </c>
      <c r="BO76" s="6">
        <f>(IF((AR75&gt;AT75),1,0))+(IF((AR76&gt;AT76),1,0))+(IF((AR77&gt;AT77),1,0))+(IF((AV75&gt;AX75),1,0))+(IF((AV76&gt;AX76),1,0))+(IF((AV77&gt;AX77),1,0))+(IF((AZ75&gt;BB75),1,0))+(IF((AZ76&gt;BB76),1,0))+(IF((AZ77&gt;BB77),1,0))+(IF((BD75&gt;BF75),1,0))+(IF((BD76&gt;BF76),1,0))+(IF((BD77&gt;BF77),1,0))</f>
        <v>2</v>
      </c>
      <c r="BP76" s="7">
        <f>(IF((AR75&lt;AT75),1,0))+(IF((AR76&lt;AT76),1,0))+(IF((AR77&lt;AT77),1,0))+(IF((AV75&lt;AX75),1,0))+(IF((AV76&lt;AX76),1,0))+(IF((AV77&lt;AX77),1,0))+(IF((AZ75&lt;BB75),1,0))+(IF((AZ76&lt;BB76),1,0))+(IF((AZ77&lt;BB77),1,0))+(IF((BD75&lt;BF75),1,0))+(IF((BD76&lt;BF76),1,0))+(IF((BD77&lt;BF77),1,0))</f>
        <v>4</v>
      </c>
      <c r="BQ76" s="8">
        <f>BO76-BP76</f>
        <v>-2</v>
      </c>
      <c r="BR76" s="13">
        <f>SUM(AR75:AR77,AV75:AV77,AZ75:AZ77,BD75:BD77)</f>
        <v>101</v>
      </c>
      <c r="BS76" s="13">
        <f>SUM(AT75:AT77,AX75:AX77,BB75:BB77,BF75:BF77)</f>
        <v>109</v>
      </c>
      <c r="BT76" s="14">
        <f>BR76-BS76</f>
        <v>-8</v>
      </c>
    </row>
    <row r="77" spans="1:76" ht="12" customHeight="1" thickBot="1" x14ac:dyDescent="0.2">
      <c r="C77" s="70"/>
      <c r="D77" s="82" t="s">
        <v>135</v>
      </c>
      <c r="E77" s="44" t="str">
        <f>IF(S68="","",S68)</f>
        <v/>
      </c>
      <c r="F77" s="45" t="str">
        <f t="shared" si="16"/>
        <v/>
      </c>
      <c r="G77" s="228" t="str">
        <f>IF(Q68="","",Q68)</f>
        <v/>
      </c>
      <c r="H77" s="314" t="str">
        <f>IF(J74="","",J74)</f>
        <v/>
      </c>
      <c r="I77" s="46" t="str">
        <f>IF(S71="","",S71)</f>
        <v/>
      </c>
      <c r="J77" s="45" t="str">
        <f t="shared" si="18"/>
        <v/>
      </c>
      <c r="K77" s="228" t="str">
        <f>IF(Q71="","",Q71)</f>
        <v/>
      </c>
      <c r="L77" s="314" t="str">
        <f>IF(N74="","",N74)</f>
        <v/>
      </c>
      <c r="M77" s="46" t="str">
        <f>IF(S74="","",S74)</f>
        <v/>
      </c>
      <c r="N77" s="45" t="str">
        <f>IF(M77="","","-")</f>
        <v/>
      </c>
      <c r="O77" s="228" t="str">
        <f>IF(Q74="","",Q74)</f>
        <v/>
      </c>
      <c r="P77" s="314" t="str">
        <f>IF(R74="","",R74)</f>
        <v/>
      </c>
      <c r="Q77" s="448"/>
      <c r="R77" s="449"/>
      <c r="S77" s="449"/>
      <c r="T77" s="450"/>
      <c r="U77" s="24">
        <f>Z76</f>
        <v>0</v>
      </c>
      <c r="V77" s="25" t="s">
        <v>30</v>
      </c>
      <c r="W77" s="25">
        <f>AA76</f>
        <v>3</v>
      </c>
      <c r="X77" s="26" t="s">
        <v>27</v>
      </c>
      <c r="Y77" s="1"/>
      <c r="Z77" s="20"/>
      <c r="AA77" s="21"/>
      <c r="AB77" s="20"/>
      <c r="AC77" s="21"/>
      <c r="AD77" s="22"/>
      <c r="AE77" s="21"/>
      <c r="AF77" s="21"/>
      <c r="AG77" s="22"/>
      <c r="AP77" s="70"/>
      <c r="AQ77" s="82" t="s">
        <v>135</v>
      </c>
      <c r="AR77" s="44" t="str">
        <f>IF(BF68="","",BF68)</f>
        <v/>
      </c>
      <c r="AS77" s="45" t="str">
        <f t="shared" si="17"/>
        <v/>
      </c>
      <c r="AT77" s="177" t="str">
        <f>IF(BD68="","",BD68)</f>
        <v/>
      </c>
      <c r="AU77" s="314" t="str">
        <f>IF(AW74="","",AW74)</f>
        <v/>
      </c>
      <c r="AV77" s="46" t="str">
        <f>IF(BF71="","",BF71)</f>
        <v/>
      </c>
      <c r="AW77" s="45" t="str">
        <f t="shared" si="19"/>
        <v/>
      </c>
      <c r="AX77" s="177" t="str">
        <f>IF(BD71="","",BD71)</f>
        <v/>
      </c>
      <c r="AY77" s="314" t="str">
        <f>IF(BA74="","",BA74)</f>
        <v/>
      </c>
      <c r="AZ77" s="46" t="str">
        <f>IF(BF74="","",BF74)</f>
        <v/>
      </c>
      <c r="BA77" s="45" t="str">
        <f>IF(AZ77="","","-")</f>
        <v/>
      </c>
      <c r="BB77" s="177" t="str">
        <f>IF(BD74="","",BD74)</f>
        <v/>
      </c>
      <c r="BC77" s="314" t="str">
        <f>IF(BE74="","",BE74)</f>
        <v/>
      </c>
      <c r="BD77" s="373"/>
      <c r="BE77" s="374"/>
      <c r="BF77" s="374"/>
      <c r="BG77" s="375"/>
      <c r="BH77" s="24">
        <f>BM76</f>
        <v>1</v>
      </c>
      <c r="BI77" s="25" t="s">
        <v>30</v>
      </c>
      <c r="BJ77" s="25">
        <f>BN76</f>
        <v>2</v>
      </c>
      <c r="BK77" s="26" t="s">
        <v>27</v>
      </c>
      <c r="BL77" s="1"/>
      <c r="BM77" s="20"/>
      <c r="BN77" s="21"/>
      <c r="BO77" s="20"/>
      <c r="BP77" s="21"/>
      <c r="BQ77" s="22"/>
      <c r="BR77" s="21"/>
      <c r="BS77" s="21"/>
      <c r="BT77" s="22"/>
    </row>
    <row r="78" spans="1:76" ht="13.15" customHeight="1" x14ac:dyDescent="0.15">
      <c r="C78" s="104"/>
      <c r="D78" s="88"/>
      <c r="E78" s="83"/>
      <c r="F78" s="84"/>
      <c r="G78" s="83"/>
      <c r="H78" s="83"/>
      <c r="I78" s="83"/>
      <c r="J78" s="84"/>
      <c r="K78" s="83"/>
      <c r="L78" s="83"/>
      <c r="M78" s="83"/>
      <c r="N78" s="84"/>
      <c r="O78" s="83"/>
      <c r="P78" s="83"/>
      <c r="Q78" s="83"/>
      <c r="R78" s="83"/>
      <c r="S78" s="83"/>
      <c r="T78" s="83"/>
      <c r="U78" s="68"/>
      <c r="V78" s="68"/>
      <c r="W78" s="68"/>
      <c r="X78" s="68"/>
      <c r="AP78" s="104"/>
      <c r="AQ78" s="88"/>
      <c r="AR78" s="83"/>
      <c r="AS78" s="84"/>
      <c r="AT78" s="83"/>
      <c r="AU78" s="83"/>
      <c r="AV78" s="83"/>
      <c r="AW78" s="84"/>
      <c r="AX78" s="83"/>
      <c r="AY78" s="83"/>
      <c r="AZ78" s="83"/>
      <c r="BA78" s="84"/>
      <c r="BB78" s="83"/>
      <c r="BC78" s="83"/>
      <c r="BD78" s="83"/>
      <c r="BE78" s="83"/>
      <c r="BF78" s="83"/>
      <c r="BG78" s="83"/>
      <c r="BH78" s="68"/>
      <c r="BI78" s="68"/>
      <c r="BJ78" s="68"/>
      <c r="BK78" s="68"/>
    </row>
    <row r="79" spans="1:76" ht="13.15" customHeight="1" thickBot="1" x14ac:dyDescent="0.2">
      <c r="C79" s="126"/>
      <c r="D79" s="126"/>
      <c r="E79" s="126"/>
      <c r="F79" s="126"/>
      <c r="G79" s="126"/>
      <c r="H79" s="126"/>
      <c r="I79" s="126"/>
      <c r="J79" s="126"/>
      <c r="K79" s="126"/>
      <c r="L79" s="126"/>
      <c r="M79" s="126"/>
      <c r="N79" s="126"/>
      <c r="O79" s="126"/>
      <c r="P79" s="125"/>
      <c r="Q79" s="125"/>
      <c r="R79" s="125"/>
      <c r="S79" s="124"/>
      <c r="T79" s="124"/>
      <c r="U79" s="124"/>
      <c r="V79" s="124"/>
      <c r="W79" s="124"/>
      <c r="X79" s="124"/>
      <c r="Y79" s="124"/>
      <c r="Z79" s="124"/>
      <c r="AA79" s="124"/>
      <c r="AB79" s="124"/>
      <c r="AC79" s="124"/>
      <c r="AD79" s="124"/>
      <c r="AE79" s="124"/>
      <c r="AF79" s="124"/>
      <c r="AG79" s="124"/>
      <c r="AH79" s="124"/>
      <c r="AI79" s="124"/>
      <c r="AJ79" s="124"/>
      <c r="AK79" s="124"/>
      <c r="AL79" s="124"/>
      <c r="AM79" s="124"/>
      <c r="AN79" s="124"/>
      <c r="AO79" s="124"/>
      <c r="BJ79" s="210"/>
      <c r="BK79" s="210"/>
      <c r="BL79" s="210"/>
      <c r="BM79" s="210"/>
      <c r="BN79" s="210"/>
      <c r="BO79" s="210"/>
      <c r="BP79" s="210"/>
      <c r="BQ79" s="210"/>
      <c r="BR79" s="210"/>
      <c r="BS79" s="210"/>
      <c r="BT79" s="210"/>
      <c r="BU79" s="210"/>
      <c r="BV79" s="210"/>
      <c r="BW79" s="210"/>
      <c r="BX79" s="210"/>
    </row>
    <row r="80" spans="1:76" ht="13.15" customHeight="1" x14ac:dyDescent="0.15">
      <c r="A80" s="108"/>
      <c r="B80" s="108"/>
      <c r="C80" s="116"/>
      <c r="D80" s="120"/>
      <c r="E80" s="120"/>
      <c r="F80" s="120"/>
      <c r="G80" s="120"/>
      <c r="H80" s="120"/>
      <c r="I80" s="119"/>
      <c r="J80" s="119"/>
      <c r="K80" s="119"/>
      <c r="L80" s="119"/>
      <c r="M80" s="119"/>
      <c r="N80" s="119"/>
      <c r="O80" s="119"/>
      <c r="P80" s="119"/>
      <c r="Q80" s="119"/>
      <c r="R80" s="119"/>
      <c r="S80" s="118"/>
      <c r="T80" s="118"/>
      <c r="U80" s="118"/>
      <c r="V80" s="118"/>
      <c r="W80" s="118"/>
      <c r="X80" s="117"/>
      <c r="Y80" s="116"/>
      <c r="Z80" s="116"/>
      <c r="AA80" s="116"/>
      <c r="AB80" s="116"/>
      <c r="AC80" s="116"/>
      <c r="AD80" s="116"/>
      <c r="AE80" s="116"/>
      <c r="AF80" s="116"/>
      <c r="AG80" s="116"/>
      <c r="AH80" s="116"/>
      <c r="AI80" s="116"/>
      <c r="AJ80" s="116"/>
      <c r="AK80" s="116"/>
      <c r="AL80" s="116"/>
      <c r="AM80" s="116"/>
      <c r="AN80" s="116"/>
      <c r="AO80" s="116"/>
      <c r="AP80" s="116"/>
      <c r="AQ80" s="116"/>
      <c r="AR80" s="116"/>
      <c r="AS80" s="116"/>
      <c r="AT80" s="116"/>
      <c r="AU80" s="116"/>
      <c r="AV80" s="116"/>
      <c r="AW80" s="108"/>
      <c r="AX80" s="108"/>
      <c r="AY80" s="108"/>
      <c r="AZ80" s="108"/>
      <c r="BA80" s="108"/>
      <c r="BB80" s="108"/>
      <c r="BC80" s="108"/>
      <c r="BD80" s="108"/>
      <c r="BE80" s="108"/>
      <c r="BF80" s="108"/>
      <c r="BG80" s="108"/>
      <c r="BH80" s="108"/>
      <c r="BI80" s="108"/>
      <c r="BJ80" s="67"/>
      <c r="BK80" s="67"/>
    </row>
    <row r="81" spans="1:63" ht="12.95" customHeight="1" thickBot="1" x14ac:dyDescent="0.2">
      <c r="A81" s="67"/>
      <c r="B81" s="67"/>
      <c r="C81" s="214" t="str">
        <f>C106</f>
        <v>曽我部雄人</v>
      </c>
      <c r="D81" s="231" t="str">
        <f>D106</f>
        <v>関川ｸﾗﾌﾞ</v>
      </c>
      <c r="E81" s="413" t="s">
        <v>0</v>
      </c>
      <c r="F81" s="445"/>
      <c r="G81" s="445"/>
      <c r="H81" s="415"/>
      <c r="I81" s="93"/>
      <c r="J81" s="93"/>
      <c r="K81" s="93"/>
      <c r="L81" s="93"/>
      <c r="M81" s="93"/>
      <c r="N81" s="93"/>
      <c r="O81" s="93"/>
      <c r="P81" s="384" t="s">
        <v>66</v>
      </c>
      <c r="Q81" s="384"/>
      <c r="R81" s="384"/>
      <c r="S81" s="384"/>
      <c r="T81" s="384"/>
      <c r="U81" s="384"/>
      <c r="V81" s="384"/>
      <c r="W81" s="384"/>
      <c r="X81" s="384"/>
      <c r="Y81" s="384"/>
      <c r="Z81" s="384"/>
      <c r="AA81" s="384"/>
      <c r="AB81" s="384"/>
      <c r="AC81" s="384"/>
      <c r="AD81" s="384"/>
      <c r="AE81" s="384"/>
      <c r="AF81" s="384"/>
      <c r="AG81" s="384"/>
      <c r="AH81" s="384"/>
      <c r="AI81" s="384"/>
      <c r="AJ81" s="384"/>
      <c r="AK81" s="384"/>
      <c r="AL81" s="384"/>
      <c r="AM81" s="384"/>
      <c r="AN81" s="384"/>
      <c r="AO81" s="384"/>
      <c r="AP81" s="384"/>
      <c r="AQ81" s="384"/>
      <c r="AR81" s="453"/>
      <c r="AS81" s="453"/>
      <c r="AT81" s="453"/>
      <c r="AU81" s="453"/>
      <c r="AV81" s="453"/>
      <c r="AW81" s="453"/>
      <c r="AX81" s="453"/>
      <c r="AY81" s="453"/>
      <c r="AZ81" s="453"/>
      <c r="BA81" s="453"/>
      <c r="BB81" s="453"/>
      <c r="BC81" s="453"/>
      <c r="BD81" s="453"/>
      <c r="BE81" s="453"/>
      <c r="BF81" s="453"/>
      <c r="BG81" s="453"/>
      <c r="BH81" s="67"/>
      <c r="BI81" s="67"/>
      <c r="BJ81" s="67"/>
      <c r="BK81" s="67"/>
    </row>
    <row r="82" spans="1:63" ht="12.95" customHeight="1" thickTop="1" thickBot="1" x14ac:dyDescent="0.2">
      <c r="A82" s="67"/>
      <c r="B82" s="67"/>
      <c r="C82" s="216" t="str">
        <f>C107</f>
        <v>合田雄太</v>
      </c>
      <c r="D82" s="232" t="str">
        <f>D107</f>
        <v>関川ｸﾗﾌﾞ</v>
      </c>
      <c r="E82" s="416"/>
      <c r="F82" s="417"/>
      <c r="G82" s="417"/>
      <c r="H82" s="418"/>
      <c r="I82" s="233">
        <v>21</v>
      </c>
      <c r="J82" s="234">
        <v>14</v>
      </c>
      <c r="K82" s="235">
        <v>21</v>
      </c>
      <c r="L82" s="180"/>
      <c r="M82" s="180"/>
      <c r="N82" s="94"/>
      <c r="O82" s="93"/>
      <c r="P82" s="384"/>
      <c r="Q82" s="384"/>
      <c r="R82" s="384"/>
      <c r="S82" s="384"/>
      <c r="T82" s="384"/>
      <c r="U82" s="384"/>
      <c r="V82" s="384"/>
      <c r="W82" s="384"/>
      <c r="X82" s="384"/>
      <c r="Y82" s="384"/>
      <c r="Z82" s="384"/>
      <c r="AA82" s="384"/>
      <c r="AB82" s="384"/>
      <c r="AC82" s="384"/>
      <c r="AD82" s="384"/>
      <c r="AE82" s="384"/>
      <c r="AF82" s="384"/>
      <c r="AG82" s="384"/>
      <c r="AH82" s="384"/>
      <c r="AI82" s="384"/>
      <c r="AJ82" s="384"/>
      <c r="AK82" s="384"/>
      <c r="AL82" s="384"/>
      <c r="AM82" s="384"/>
      <c r="AN82" s="384"/>
      <c r="AO82" s="384"/>
      <c r="AP82" s="384"/>
      <c r="AQ82" s="384"/>
      <c r="AR82" s="453"/>
      <c r="AS82" s="453"/>
      <c r="AT82" s="453"/>
      <c r="AU82" s="453"/>
      <c r="AV82" s="453"/>
      <c r="AW82" s="453"/>
      <c r="AX82" s="453"/>
      <c r="AY82" s="453"/>
      <c r="AZ82" s="453"/>
      <c r="BA82" s="453"/>
      <c r="BB82" s="453"/>
      <c r="BC82" s="453"/>
      <c r="BD82" s="453"/>
      <c r="BE82" s="453"/>
      <c r="BF82" s="453"/>
      <c r="BG82" s="453"/>
      <c r="BH82" s="67"/>
      <c r="BI82" s="67"/>
      <c r="BJ82" s="67"/>
      <c r="BK82" s="67"/>
    </row>
    <row r="83" spans="1:63" ht="12.95" customHeight="1" thickTop="1" x14ac:dyDescent="0.15">
      <c r="A83" s="67"/>
      <c r="B83" s="67"/>
      <c r="C83" s="218" t="s">
        <v>115</v>
      </c>
      <c r="D83" s="219" t="s">
        <v>245</v>
      </c>
      <c r="E83" s="407" t="s">
        <v>5</v>
      </c>
      <c r="F83" s="408"/>
      <c r="G83" s="408"/>
      <c r="H83" s="409"/>
      <c r="I83" s="194">
        <v>15</v>
      </c>
      <c r="J83" s="195">
        <v>21</v>
      </c>
      <c r="K83" s="196">
        <v>19</v>
      </c>
      <c r="L83" s="183"/>
      <c r="M83" s="185"/>
      <c r="N83" s="100"/>
      <c r="O83" s="100"/>
      <c r="P83" s="384"/>
      <c r="Q83" s="384"/>
      <c r="R83" s="384"/>
      <c r="S83" s="384"/>
      <c r="T83" s="384"/>
      <c r="U83" s="384"/>
      <c r="V83" s="384"/>
      <c r="W83" s="384"/>
      <c r="X83" s="384"/>
      <c r="Y83" s="384"/>
      <c r="Z83" s="384"/>
      <c r="AA83" s="384"/>
      <c r="AB83" s="384"/>
      <c r="AC83" s="384"/>
      <c r="AD83" s="384"/>
      <c r="AE83" s="384"/>
      <c r="AF83" s="384"/>
      <c r="AG83" s="384"/>
      <c r="AH83" s="384"/>
      <c r="AI83" s="384"/>
      <c r="AJ83" s="384"/>
      <c r="AK83" s="384"/>
      <c r="AL83" s="384"/>
      <c r="AM83" s="384"/>
      <c r="AN83" s="384"/>
      <c r="AO83" s="384"/>
      <c r="AP83" s="384"/>
      <c r="AQ83" s="384"/>
      <c r="AR83" s="67"/>
      <c r="AS83" s="67"/>
      <c r="AT83" s="67"/>
      <c r="AU83" s="67"/>
      <c r="AV83" s="67"/>
      <c r="AW83" s="67"/>
      <c r="AX83" s="67"/>
      <c r="AY83" s="67"/>
      <c r="AZ83" s="67"/>
      <c r="BA83" s="67"/>
      <c r="BB83" s="67"/>
      <c r="BC83" s="67"/>
      <c r="BD83" s="67"/>
      <c r="BE83" s="67"/>
      <c r="BF83" s="67"/>
      <c r="BG83" s="67"/>
      <c r="BH83" s="67"/>
      <c r="BI83" s="67"/>
      <c r="BJ83" s="67"/>
      <c r="BK83" s="67"/>
    </row>
    <row r="84" spans="1:63" ht="12.95" customHeight="1" thickBot="1" x14ac:dyDescent="0.2">
      <c r="A84" s="67"/>
      <c r="B84" s="67"/>
      <c r="C84" s="220" t="s">
        <v>114</v>
      </c>
      <c r="D84" s="221" t="s">
        <v>245</v>
      </c>
      <c r="E84" s="419"/>
      <c r="F84" s="420"/>
      <c r="G84" s="420"/>
      <c r="H84" s="421"/>
      <c r="I84" s="113"/>
      <c r="J84" s="113"/>
      <c r="K84" s="201">
        <v>21</v>
      </c>
      <c r="L84" s="201">
        <v>16</v>
      </c>
      <c r="M84" s="202">
        <v>18</v>
      </c>
      <c r="N84" s="100"/>
      <c r="O84" s="100"/>
      <c r="AJ84" s="65"/>
      <c r="AK84" s="73"/>
      <c r="AL84" s="67"/>
      <c r="AM84" s="67"/>
      <c r="AN84" s="67"/>
      <c r="AO84" s="67"/>
      <c r="AP84" s="67"/>
      <c r="AQ84" s="67"/>
      <c r="AR84" s="67"/>
      <c r="AS84" s="67"/>
      <c r="AT84" s="67"/>
      <c r="AU84" s="67"/>
      <c r="AV84" s="67"/>
      <c r="AW84" s="67"/>
      <c r="AX84" s="67"/>
      <c r="AY84" s="67"/>
      <c r="AZ84" s="67"/>
      <c r="BA84" s="67"/>
      <c r="BB84" s="67"/>
      <c r="BC84" s="67"/>
      <c r="BD84" s="67"/>
      <c r="BE84" s="67"/>
      <c r="BF84" s="67"/>
      <c r="BG84" s="67"/>
    </row>
    <row r="85" spans="1:63" ht="12.95" customHeight="1" thickTop="1" thickBot="1" x14ac:dyDescent="0.2">
      <c r="A85" s="67"/>
      <c r="B85" s="67"/>
      <c r="C85" s="222" t="s">
        <v>123</v>
      </c>
      <c r="D85" s="223" t="s">
        <v>8</v>
      </c>
      <c r="E85" s="416" t="s">
        <v>4</v>
      </c>
      <c r="F85" s="417"/>
      <c r="G85" s="417"/>
      <c r="H85" s="418"/>
      <c r="I85" s="113"/>
      <c r="J85" s="113"/>
      <c r="K85" s="201">
        <v>18</v>
      </c>
      <c r="L85" s="201">
        <v>21</v>
      </c>
      <c r="M85" s="242">
        <v>21</v>
      </c>
      <c r="N85" s="98"/>
      <c r="O85" s="97"/>
      <c r="AM85" s="112"/>
      <c r="AN85" s="112"/>
      <c r="AO85" s="67"/>
      <c r="AP85" s="67"/>
      <c r="AQ85" s="67"/>
      <c r="AR85" s="67"/>
      <c r="AS85" s="67"/>
      <c r="AT85" s="67"/>
      <c r="AU85" s="67"/>
      <c r="AV85" s="67"/>
      <c r="AW85" s="67"/>
      <c r="AX85" s="67"/>
      <c r="AY85" s="67"/>
      <c r="AZ85" s="67"/>
      <c r="BA85" s="67"/>
      <c r="BB85" s="67"/>
      <c r="BC85" s="67"/>
      <c r="BD85" s="67"/>
      <c r="BE85" s="67"/>
      <c r="BF85" s="67"/>
      <c r="BG85" s="67"/>
      <c r="BH85" s="67"/>
      <c r="BI85" s="67"/>
      <c r="BJ85" s="67"/>
    </row>
    <row r="86" spans="1:63" ht="12.95" customHeight="1" thickTop="1" thickBot="1" x14ac:dyDescent="0.2">
      <c r="A86" s="67"/>
      <c r="B86" s="67"/>
      <c r="C86" s="216" t="s">
        <v>121</v>
      </c>
      <c r="D86" s="217" t="s">
        <v>8</v>
      </c>
      <c r="E86" s="416"/>
      <c r="F86" s="417"/>
      <c r="G86" s="417"/>
      <c r="H86" s="418"/>
      <c r="I86" s="233"/>
      <c r="J86" s="234">
        <v>21</v>
      </c>
      <c r="K86" s="235">
        <v>22</v>
      </c>
      <c r="L86" s="243"/>
      <c r="M86" s="244"/>
      <c r="N86" s="90"/>
      <c r="O86" s="203"/>
      <c r="AM86" s="109"/>
      <c r="AN86" s="109"/>
      <c r="AO86" s="67"/>
      <c r="AP86" s="67"/>
      <c r="AQ86" s="67"/>
      <c r="AR86" s="67"/>
      <c r="AS86" s="67"/>
      <c r="AT86" s="67"/>
      <c r="AU86" s="67"/>
      <c r="AV86" s="67"/>
      <c r="AW86" s="67"/>
      <c r="AX86" s="67"/>
      <c r="AY86" s="67"/>
      <c r="AZ86" s="67"/>
      <c r="BA86" s="67"/>
      <c r="BB86" s="67"/>
      <c r="BC86" s="67"/>
      <c r="BD86" s="67"/>
      <c r="BE86" s="67"/>
      <c r="BF86" s="67"/>
      <c r="BG86" s="67"/>
      <c r="BH86" s="67"/>
      <c r="BI86" s="67"/>
      <c r="BJ86" s="67"/>
    </row>
    <row r="87" spans="1:63" ht="12.95" customHeight="1" thickTop="1" x14ac:dyDescent="0.15">
      <c r="A87" s="67"/>
      <c r="B87" s="67"/>
      <c r="C87" s="218" t="s">
        <v>130</v>
      </c>
      <c r="D87" s="219" t="s">
        <v>87</v>
      </c>
      <c r="E87" s="407" t="s">
        <v>1</v>
      </c>
      <c r="F87" s="408"/>
      <c r="G87" s="408"/>
      <c r="H87" s="409"/>
      <c r="I87" s="194"/>
      <c r="J87" s="195">
        <v>12</v>
      </c>
      <c r="K87" s="200">
        <v>20</v>
      </c>
      <c r="L87" s="180"/>
      <c r="M87" s="180"/>
      <c r="N87" s="90"/>
      <c r="O87" s="203"/>
      <c r="P87" s="94"/>
      <c r="Q87" s="93"/>
      <c r="R87" s="115" t="s">
        <v>36</v>
      </c>
      <c r="S87" s="90"/>
      <c r="T87" s="67"/>
      <c r="U87" s="67"/>
      <c r="V87" s="67"/>
      <c r="W87" s="114"/>
      <c r="X87" s="114"/>
      <c r="Y87" s="114"/>
      <c r="Z87" s="114"/>
      <c r="AA87" s="114"/>
      <c r="AB87" s="114"/>
      <c r="AC87" s="114"/>
      <c r="AD87" s="114"/>
      <c r="AE87" s="114"/>
      <c r="AF87" s="114"/>
      <c r="AG87" s="114"/>
      <c r="AH87" s="114"/>
      <c r="AI87" s="114"/>
      <c r="AJ87" s="114"/>
      <c r="AK87" s="114"/>
      <c r="AL87" s="114"/>
      <c r="AM87" s="114"/>
      <c r="AN87" s="114"/>
      <c r="AO87" s="67"/>
      <c r="AP87" s="67"/>
      <c r="AQ87" s="67"/>
      <c r="AR87" s="67"/>
      <c r="AS87" s="67"/>
      <c r="AT87" s="67"/>
      <c r="AU87" s="67"/>
      <c r="AV87" s="67"/>
      <c r="AW87" s="67"/>
      <c r="AX87" s="67"/>
      <c r="AY87" s="67"/>
      <c r="AZ87" s="67"/>
      <c r="BA87" s="67"/>
      <c r="BB87" s="67"/>
      <c r="BC87" s="67"/>
      <c r="BD87" s="67"/>
      <c r="BE87" s="67"/>
      <c r="BF87" s="67"/>
      <c r="BG87" s="67"/>
      <c r="BH87" s="67"/>
      <c r="BI87" s="67"/>
      <c r="BJ87" s="67"/>
    </row>
    <row r="88" spans="1:63" ht="12.95" customHeight="1" thickBot="1" x14ac:dyDescent="0.2">
      <c r="A88" s="67"/>
      <c r="B88" s="67"/>
      <c r="C88" s="224" t="s">
        <v>127</v>
      </c>
      <c r="D88" s="225" t="s">
        <v>87</v>
      </c>
      <c r="E88" s="410"/>
      <c r="F88" s="411"/>
      <c r="G88" s="411"/>
      <c r="H88" s="412"/>
      <c r="I88" s="96"/>
      <c r="J88" s="96"/>
      <c r="K88" s="96"/>
      <c r="L88" s="93"/>
      <c r="M88" s="201"/>
      <c r="N88" s="201">
        <v>21</v>
      </c>
      <c r="O88" s="202">
        <v>12</v>
      </c>
      <c r="P88" s="94"/>
      <c r="Q88" s="93"/>
      <c r="R88" s="340" t="str">
        <f>C95</f>
        <v>濱田佳希</v>
      </c>
      <c r="S88" s="315"/>
      <c r="T88" s="315"/>
      <c r="U88" s="315"/>
      <c r="V88" s="315"/>
      <c r="W88" s="315"/>
      <c r="X88" s="315"/>
      <c r="Y88" s="315"/>
      <c r="Z88" s="315" t="str">
        <f>D95</f>
        <v>ＷＩＮＧ</v>
      </c>
      <c r="AA88" s="315"/>
      <c r="AB88" s="315"/>
      <c r="AC88" s="315"/>
      <c r="AD88" s="315"/>
      <c r="AE88" s="315"/>
      <c r="AF88" s="315"/>
      <c r="AG88" s="316"/>
      <c r="AH88" s="65"/>
      <c r="AI88" s="73"/>
      <c r="AJ88" s="67"/>
      <c r="AK88" s="67"/>
      <c r="AL88" s="67"/>
      <c r="AM88" s="67"/>
      <c r="AN88" s="67"/>
      <c r="AO88" s="67"/>
      <c r="AP88" s="67"/>
      <c r="AQ88" s="67"/>
      <c r="AR88" s="67"/>
      <c r="AS88" s="67"/>
      <c r="AT88" s="67"/>
      <c r="AU88" s="67"/>
      <c r="AV88" s="67"/>
      <c r="AW88" s="67"/>
      <c r="AX88" s="67"/>
      <c r="AY88" s="67"/>
      <c r="AZ88" s="67"/>
      <c r="BA88" s="67"/>
      <c r="BB88" s="67"/>
      <c r="BC88" s="67"/>
      <c r="BD88" s="67"/>
      <c r="BE88" s="67"/>
      <c r="BF88" s="67"/>
      <c r="BG88" s="67"/>
      <c r="BH88" s="67"/>
      <c r="BI88" s="67"/>
      <c r="BJ88" s="67"/>
    </row>
    <row r="89" spans="1:63" ht="12.95" customHeight="1" thickTop="1" thickBot="1" x14ac:dyDescent="0.2">
      <c r="C89" s="214" t="s">
        <v>110</v>
      </c>
      <c r="D89" s="215" t="s">
        <v>260</v>
      </c>
      <c r="E89" s="413" t="s">
        <v>7</v>
      </c>
      <c r="F89" s="445"/>
      <c r="G89" s="445"/>
      <c r="H89" s="415"/>
      <c r="I89" s="93"/>
      <c r="J89" s="93"/>
      <c r="K89" s="93"/>
      <c r="L89" s="93"/>
      <c r="M89" s="201"/>
      <c r="N89" s="201">
        <v>24</v>
      </c>
      <c r="O89" s="242">
        <v>21</v>
      </c>
      <c r="P89" s="251"/>
      <c r="Q89" s="252"/>
      <c r="R89" s="317" t="str">
        <f>C96</f>
        <v>宇賀滉一郎</v>
      </c>
      <c r="S89" s="318"/>
      <c r="T89" s="318"/>
      <c r="U89" s="318"/>
      <c r="V89" s="318"/>
      <c r="W89" s="318"/>
      <c r="X89" s="318"/>
      <c r="Y89" s="318"/>
      <c r="Z89" s="318" t="str">
        <f>D96</f>
        <v>ＷＩＮＧ</v>
      </c>
      <c r="AA89" s="318"/>
      <c r="AB89" s="318"/>
      <c r="AC89" s="318"/>
      <c r="AD89" s="318"/>
      <c r="AE89" s="318"/>
      <c r="AF89" s="318"/>
      <c r="AG89" s="319"/>
      <c r="AH89" s="112"/>
      <c r="AI89" s="112"/>
      <c r="AJ89" s="67"/>
      <c r="AK89" s="67"/>
      <c r="AL89" s="67"/>
      <c r="AM89" s="67"/>
      <c r="AN89" s="67"/>
      <c r="AO89" s="67"/>
      <c r="AP89" s="67"/>
      <c r="AQ89" s="67"/>
      <c r="AR89" s="67"/>
    </row>
    <row r="90" spans="1:63" ht="12.95" customHeight="1" thickTop="1" thickBot="1" x14ac:dyDescent="0.2">
      <c r="C90" s="216" t="s">
        <v>109</v>
      </c>
      <c r="D90" s="217" t="s">
        <v>261</v>
      </c>
      <c r="E90" s="416"/>
      <c r="F90" s="417"/>
      <c r="G90" s="417"/>
      <c r="H90" s="418"/>
      <c r="I90" s="233"/>
      <c r="J90" s="234">
        <v>28</v>
      </c>
      <c r="K90" s="235">
        <v>21</v>
      </c>
      <c r="L90" s="180"/>
      <c r="M90" s="180"/>
      <c r="N90" s="90"/>
      <c r="O90" s="248"/>
      <c r="P90" s="94"/>
      <c r="Q90" s="93"/>
      <c r="R90" s="110" t="s">
        <v>37</v>
      </c>
      <c r="S90" s="110"/>
      <c r="T90" s="110"/>
      <c r="U90" s="110"/>
      <c r="V90" s="110"/>
      <c r="W90" s="110"/>
      <c r="X90" s="110"/>
      <c r="Y90" s="110"/>
      <c r="Z90" s="110"/>
      <c r="AA90" s="110"/>
      <c r="AB90" s="110"/>
      <c r="AC90" s="110"/>
      <c r="AD90" s="110"/>
      <c r="AE90" s="110"/>
      <c r="AF90" s="110"/>
      <c r="AG90" s="110"/>
      <c r="AH90" s="109"/>
      <c r="AI90" s="109"/>
      <c r="AJ90" s="67"/>
      <c r="AK90" s="67"/>
      <c r="AL90" s="67"/>
      <c r="AM90" s="67"/>
      <c r="AN90" s="67"/>
      <c r="AO90" s="67"/>
      <c r="AP90" s="67"/>
      <c r="AQ90" s="67"/>
      <c r="AR90" s="67"/>
    </row>
    <row r="91" spans="1:63" ht="12.95" customHeight="1" thickTop="1" thickBot="1" x14ac:dyDescent="0.2">
      <c r="C91" s="218" t="s">
        <v>159</v>
      </c>
      <c r="D91" s="219" t="s">
        <v>97</v>
      </c>
      <c r="E91" s="407" t="s">
        <v>2</v>
      </c>
      <c r="F91" s="408"/>
      <c r="G91" s="408"/>
      <c r="H91" s="409"/>
      <c r="I91" s="194"/>
      <c r="J91" s="195">
        <v>26</v>
      </c>
      <c r="K91" s="196">
        <v>16</v>
      </c>
      <c r="L91" s="183"/>
      <c r="M91" s="185"/>
      <c r="N91" s="249"/>
      <c r="O91" s="250"/>
      <c r="P91" s="94"/>
      <c r="Q91" s="93"/>
      <c r="R91" s="340" t="str">
        <f>C85</f>
        <v>大藤駿作</v>
      </c>
      <c r="S91" s="315"/>
      <c r="T91" s="315"/>
      <c r="U91" s="315"/>
      <c r="V91" s="315"/>
      <c r="W91" s="315"/>
      <c r="X91" s="315"/>
      <c r="Y91" s="315"/>
      <c r="Z91" s="315" t="str">
        <f>D85</f>
        <v>え～る</v>
      </c>
      <c r="AA91" s="315"/>
      <c r="AB91" s="315"/>
      <c r="AC91" s="315"/>
      <c r="AD91" s="315"/>
      <c r="AE91" s="315"/>
      <c r="AF91" s="315"/>
      <c r="AG91" s="316"/>
      <c r="AH91" s="66"/>
      <c r="AI91" s="66"/>
      <c r="AJ91" s="67"/>
      <c r="AK91" s="67"/>
      <c r="AL91" s="67"/>
      <c r="AM91" s="67"/>
      <c r="AN91" s="67"/>
      <c r="AO91" s="67"/>
      <c r="AP91" s="67"/>
      <c r="AQ91" s="67"/>
      <c r="AR91" s="67"/>
    </row>
    <row r="92" spans="1:63" ht="12.95" customHeight="1" thickTop="1" thickBot="1" x14ac:dyDescent="0.2">
      <c r="C92" s="220" t="s">
        <v>157</v>
      </c>
      <c r="D92" s="221" t="s">
        <v>156</v>
      </c>
      <c r="E92" s="419"/>
      <c r="F92" s="420"/>
      <c r="G92" s="420"/>
      <c r="H92" s="421"/>
      <c r="I92" s="113"/>
      <c r="J92" s="113"/>
      <c r="K92" s="201">
        <v>12</v>
      </c>
      <c r="L92" s="201">
        <v>21</v>
      </c>
      <c r="M92" s="242">
        <v>19</v>
      </c>
      <c r="N92" s="100"/>
      <c r="O92" s="100"/>
      <c r="P92" s="93"/>
      <c r="Q92" s="93"/>
      <c r="R92" s="317" t="str">
        <f>C86</f>
        <v>原　拓也</v>
      </c>
      <c r="S92" s="318"/>
      <c r="T92" s="318"/>
      <c r="U92" s="318"/>
      <c r="V92" s="318"/>
      <c r="W92" s="318"/>
      <c r="X92" s="318"/>
      <c r="Y92" s="318"/>
      <c r="Z92" s="318" t="str">
        <f>D86</f>
        <v>え～る</v>
      </c>
      <c r="AA92" s="318"/>
      <c r="AB92" s="318"/>
      <c r="AC92" s="318"/>
      <c r="AD92" s="318"/>
      <c r="AE92" s="318"/>
      <c r="AF92" s="318"/>
      <c r="AG92" s="319"/>
      <c r="AH92" s="66"/>
      <c r="AI92" s="66"/>
      <c r="AJ92" s="67"/>
      <c r="AK92" s="67"/>
      <c r="AL92" s="67"/>
      <c r="AM92" s="67"/>
      <c r="AN92" s="67"/>
      <c r="AO92" s="67"/>
      <c r="AP92" s="67"/>
      <c r="AQ92" s="67"/>
      <c r="AR92" s="67"/>
    </row>
    <row r="93" spans="1:63" ht="12.95" customHeight="1" thickTop="1" x14ac:dyDescent="0.15">
      <c r="C93" s="222" t="s">
        <v>294</v>
      </c>
      <c r="D93" s="223" t="s">
        <v>295</v>
      </c>
      <c r="E93" s="416" t="s">
        <v>3</v>
      </c>
      <c r="F93" s="417"/>
      <c r="G93" s="417"/>
      <c r="H93" s="418"/>
      <c r="I93" s="113"/>
      <c r="J93" s="113"/>
      <c r="K93" s="201">
        <v>21</v>
      </c>
      <c r="L93" s="201">
        <v>18</v>
      </c>
      <c r="M93" s="242">
        <v>21</v>
      </c>
      <c r="N93" s="91"/>
      <c r="O93" s="65"/>
      <c r="P93" s="65"/>
      <c r="Q93" s="65"/>
      <c r="R93" s="65"/>
      <c r="S93" s="65"/>
      <c r="T93" s="90"/>
      <c r="U93" s="89"/>
      <c r="V93" s="89"/>
      <c r="W93" s="89"/>
      <c r="X93" s="89"/>
      <c r="Y93" s="89"/>
      <c r="Z93" s="89"/>
      <c r="AA93" s="89"/>
      <c r="AB93" s="89"/>
      <c r="AC93" s="89"/>
      <c r="AD93" s="89"/>
      <c r="AE93" s="89"/>
      <c r="AF93" s="89"/>
      <c r="AG93" s="89"/>
      <c r="AH93" s="89"/>
      <c r="AI93" s="89"/>
      <c r="AJ93" s="89"/>
      <c r="AK93" s="89"/>
      <c r="AL93" s="89"/>
      <c r="AM93" s="89"/>
      <c r="AN93" s="89"/>
      <c r="AO93" s="89"/>
      <c r="AP93" s="89"/>
      <c r="AQ93" s="89"/>
      <c r="AR93" s="89"/>
    </row>
    <row r="94" spans="1:63" ht="12.95" customHeight="1" thickBot="1" x14ac:dyDescent="0.2">
      <c r="C94" s="216" t="s">
        <v>296</v>
      </c>
      <c r="D94" s="217" t="s">
        <v>297</v>
      </c>
      <c r="E94" s="416"/>
      <c r="F94" s="417"/>
      <c r="G94" s="417"/>
      <c r="H94" s="418"/>
      <c r="I94" s="197">
        <v>18</v>
      </c>
      <c r="J94" s="198">
        <v>21</v>
      </c>
      <c r="K94" s="199">
        <v>18</v>
      </c>
      <c r="L94" s="243"/>
      <c r="M94" s="244"/>
      <c r="N94" s="91"/>
      <c r="O94" s="65"/>
      <c r="P94" s="65"/>
      <c r="Q94" s="65"/>
      <c r="R94" s="65"/>
      <c r="S94" s="65"/>
      <c r="T94" s="90"/>
      <c r="U94" s="89"/>
      <c r="V94" s="89"/>
      <c r="W94" s="89"/>
      <c r="X94" s="89"/>
      <c r="Y94" s="89"/>
      <c r="Z94" s="89"/>
      <c r="AA94" s="89"/>
      <c r="AB94" s="89"/>
      <c r="AC94" s="89"/>
      <c r="AD94" s="89"/>
      <c r="AE94" s="89"/>
      <c r="AF94" s="89"/>
      <c r="AG94" s="89"/>
      <c r="AH94" s="89"/>
      <c r="AI94" s="89"/>
      <c r="AJ94" s="89"/>
      <c r="AK94" s="89"/>
      <c r="AL94" s="89"/>
      <c r="AM94" s="89"/>
      <c r="AN94" s="89"/>
      <c r="AO94" s="89"/>
      <c r="AP94" s="89"/>
      <c r="AQ94" s="89"/>
      <c r="AR94" s="89"/>
    </row>
    <row r="95" spans="1:63" ht="12.95" customHeight="1" thickTop="1" thickBot="1" x14ac:dyDescent="0.2">
      <c r="C95" s="218" t="s">
        <v>140</v>
      </c>
      <c r="D95" s="219" t="s">
        <v>242</v>
      </c>
      <c r="E95" s="407" t="s">
        <v>6</v>
      </c>
      <c r="F95" s="408"/>
      <c r="G95" s="408"/>
      <c r="H95" s="409"/>
      <c r="I95" s="236">
        <v>21</v>
      </c>
      <c r="J95" s="237">
        <v>12</v>
      </c>
      <c r="K95" s="238">
        <v>21</v>
      </c>
      <c r="L95" s="180"/>
      <c r="M95" s="180"/>
      <c r="N95" s="91"/>
      <c r="O95" s="65"/>
      <c r="P95" s="65"/>
      <c r="Q95" s="65"/>
      <c r="R95" s="65"/>
      <c r="S95" s="65"/>
      <c r="T95" s="90"/>
      <c r="U95" s="89"/>
      <c r="V95" s="89"/>
      <c r="W95" s="89"/>
      <c r="X95" s="89"/>
      <c r="Y95" s="89"/>
      <c r="Z95" s="89"/>
      <c r="AA95" s="89"/>
      <c r="AB95" s="89"/>
      <c r="AC95" s="89"/>
      <c r="AD95" s="89"/>
      <c r="AE95" s="89"/>
      <c r="AF95" s="89"/>
      <c r="AG95" s="89"/>
      <c r="AH95" s="89"/>
      <c r="AI95" s="89"/>
      <c r="AJ95" s="89"/>
      <c r="AK95" s="89"/>
      <c r="AL95" s="89"/>
      <c r="AM95" s="89"/>
      <c r="AN95" s="89"/>
      <c r="AO95" s="89"/>
      <c r="AP95" s="89"/>
      <c r="AQ95" s="89"/>
      <c r="AR95" s="89"/>
    </row>
    <row r="96" spans="1:63" ht="12.95" customHeight="1" thickTop="1" x14ac:dyDescent="0.15">
      <c r="C96" s="224" t="s">
        <v>138</v>
      </c>
      <c r="D96" s="225" t="s">
        <v>242</v>
      </c>
      <c r="E96" s="410"/>
      <c r="F96" s="411"/>
      <c r="G96" s="411"/>
      <c r="H96" s="412"/>
      <c r="I96" s="93"/>
      <c r="J96" s="93"/>
      <c r="K96" s="93"/>
      <c r="L96" s="93"/>
      <c r="M96" s="93"/>
      <c r="N96" s="91"/>
      <c r="O96" s="65"/>
      <c r="P96" s="65"/>
      <c r="Q96" s="65"/>
      <c r="R96" s="65"/>
      <c r="S96" s="65"/>
      <c r="T96" s="90"/>
      <c r="U96" s="89"/>
      <c r="V96" s="89"/>
      <c r="W96" s="89"/>
      <c r="X96" s="89"/>
      <c r="Y96" s="89"/>
      <c r="Z96" s="89"/>
      <c r="AA96" s="89"/>
      <c r="AB96" s="89"/>
      <c r="AC96" s="89"/>
      <c r="AD96" s="89"/>
      <c r="AE96" s="89"/>
      <c r="AF96" s="89"/>
      <c r="AG96" s="89"/>
      <c r="AH96" s="89"/>
      <c r="AI96" s="89"/>
      <c r="AJ96" s="89"/>
      <c r="AK96" s="89"/>
      <c r="AL96" s="89"/>
      <c r="AM96" s="89"/>
      <c r="AN96" s="89"/>
      <c r="AO96" s="89"/>
      <c r="AP96" s="89"/>
      <c r="AQ96" s="89"/>
      <c r="AR96" s="89"/>
    </row>
    <row r="97" spans="3:72" ht="7.15" customHeight="1" thickBot="1" x14ac:dyDescent="0.2">
      <c r="C97" s="89"/>
      <c r="D97" s="92"/>
      <c r="E97" s="92"/>
      <c r="F97" s="92"/>
      <c r="G97" s="92"/>
      <c r="H97" s="92"/>
      <c r="I97" s="91"/>
      <c r="J97" s="91"/>
      <c r="K97" s="91"/>
      <c r="L97" s="91"/>
      <c r="M97" s="91"/>
      <c r="N97" s="91"/>
      <c r="O97" s="91"/>
      <c r="P97" s="91"/>
      <c r="Q97" s="91"/>
      <c r="R97" s="91"/>
      <c r="S97" s="65"/>
      <c r="T97" s="65"/>
      <c r="U97" s="65"/>
      <c r="V97" s="65"/>
      <c r="W97" s="65"/>
      <c r="X97" s="90"/>
      <c r="Y97" s="89"/>
      <c r="Z97" s="89"/>
      <c r="AA97" s="89"/>
      <c r="AB97" s="89"/>
      <c r="AC97" s="89"/>
      <c r="AD97" s="89"/>
      <c r="AE97" s="89"/>
      <c r="AF97" s="89"/>
      <c r="AG97" s="89"/>
      <c r="AH97" s="89"/>
      <c r="AI97" s="89"/>
      <c r="AJ97" s="89"/>
      <c r="AK97" s="89"/>
      <c r="AL97" s="89"/>
      <c r="AM97" s="89"/>
      <c r="AN97" s="89"/>
      <c r="AO97" s="89"/>
      <c r="AP97" s="89"/>
      <c r="AQ97" s="89"/>
      <c r="AR97" s="89"/>
      <c r="AS97" s="89"/>
      <c r="AT97" s="89"/>
      <c r="AU97" s="89"/>
      <c r="AV97" s="89"/>
    </row>
    <row r="98" spans="3:72" ht="12" customHeight="1" x14ac:dyDescent="0.15">
      <c r="C98" s="433" t="s">
        <v>35</v>
      </c>
      <c r="D98" s="443"/>
      <c r="E98" s="404" t="str">
        <f>C100</f>
        <v>白川光基</v>
      </c>
      <c r="F98" s="386"/>
      <c r="G98" s="386"/>
      <c r="H98" s="405"/>
      <c r="I98" s="385" t="str">
        <f>C103</f>
        <v>本川洋治</v>
      </c>
      <c r="J98" s="386"/>
      <c r="K98" s="386"/>
      <c r="L98" s="405"/>
      <c r="M98" s="385" t="str">
        <f>C106</f>
        <v>曽我部雄人</v>
      </c>
      <c r="N98" s="386"/>
      <c r="O98" s="386"/>
      <c r="P98" s="405"/>
      <c r="Q98" s="385" t="str">
        <f>C109</f>
        <v>渡部　竜</v>
      </c>
      <c r="R98" s="386"/>
      <c r="S98" s="386"/>
      <c r="T98" s="387"/>
      <c r="U98" s="322" t="s">
        <v>21</v>
      </c>
      <c r="V98" s="323"/>
      <c r="W98" s="323"/>
      <c r="X98" s="324"/>
      <c r="Y98" s="1"/>
      <c r="Z98" s="327" t="s">
        <v>23</v>
      </c>
      <c r="AA98" s="329"/>
      <c r="AB98" s="327" t="s">
        <v>24</v>
      </c>
      <c r="AC98" s="328"/>
      <c r="AD98" s="329"/>
      <c r="AE98" s="330" t="s">
        <v>25</v>
      </c>
      <c r="AF98" s="331"/>
      <c r="AG98" s="332"/>
      <c r="AP98" s="433" t="s">
        <v>9</v>
      </c>
      <c r="AQ98" s="443"/>
      <c r="AR98" s="404" t="str">
        <f>AP100</f>
        <v>日野正浩</v>
      </c>
      <c r="AS98" s="386"/>
      <c r="AT98" s="386"/>
      <c r="AU98" s="405"/>
      <c r="AV98" s="385" t="str">
        <f>AP103</f>
        <v>柚山　治</v>
      </c>
      <c r="AW98" s="386"/>
      <c r="AX98" s="386"/>
      <c r="AY98" s="405"/>
      <c r="AZ98" s="385" t="str">
        <f>AP106</f>
        <v>大藤駿作</v>
      </c>
      <c r="BA98" s="386"/>
      <c r="BB98" s="386"/>
      <c r="BC98" s="405"/>
      <c r="BD98" s="385" t="str">
        <f>AP109</f>
        <v>小西真央</v>
      </c>
      <c r="BE98" s="386"/>
      <c r="BF98" s="386"/>
      <c r="BG98" s="387"/>
      <c r="BH98" s="322" t="s">
        <v>21</v>
      </c>
      <c r="BI98" s="323"/>
      <c r="BJ98" s="323"/>
      <c r="BK98" s="324"/>
      <c r="BL98" s="1"/>
      <c r="BM98" s="327" t="s">
        <v>23</v>
      </c>
      <c r="BN98" s="329"/>
      <c r="BO98" s="327" t="s">
        <v>24</v>
      </c>
      <c r="BP98" s="328"/>
      <c r="BQ98" s="329"/>
      <c r="BR98" s="330" t="s">
        <v>25</v>
      </c>
      <c r="BS98" s="331"/>
      <c r="BT98" s="332"/>
    </row>
    <row r="99" spans="3:72" ht="12" customHeight="1" thickBot="1" x14ac:dyDescent="0.2">
      <c r="C99" s="435"/>
      <c r="D99" s="444"/>
      <c r="E99" s="406" t="str">
        <f>C101</f>
        <v>岡崎雄太</v>
      </c>
      <c r="F99" s="390"/>
      <c r="G99" s="390"/>
      <c r="H99" s="391"/>
      <c r="I99" s="389" t="str">
        <f>C104</f>
        <v>青木雅敬</v>
      </c>
      <c r="J99" s="390"/>
      <c r="K99" s="390"/>
      <c r="L99" s="391"/>
      <c r="M99" s="389" t="str">
        <f>C107</f>
        <v>合田雄太</v>
      </c>
      <c r="N99" s="390"/>
      <c r="O99" s="390"/>
      <c r="P99" s="391"/>
      <c r="Q99" s="389" t="str">
        <f>C110</f>
        <v>富山孔太</v>
      </c>
      <c r="R99" s="390"/>
      <c r="S99" s="390"/>
      <c r="T99" s="393"/>
      <c r="U99" s="364" t="s">
        <v>22</v>
      </c>
      <c r="V99" s="365"/>
      <c r="W99" s="365"/>
      <c r="X99" s="366"/>
      <c r="Y99" s="1"/>
      <c r="Z99" s="172" t="s">
        <v>26</v>
      </c>
      <c r="AA99" s="174" t="s">
        <v>27</v>
      </c>
      <c r="AB99" s="172" t="s">
        <v>20</v>
      </c>
      <c r="AC99" s="174" t="s">
        <v>28</v>
      </c>
      <c r="AD99" s="173" t="s">
        <v>29</v>
      </c>
      <c r="AE99" s="174" t="s">
        <v>20</v>
      </c>
      <c r="AF99" s="174" t="s">
        <v>28</v>
      </c>
      <c r="AG99" s="173" t="s">
        <v>29</v>
      </c>
      <c r="AP99" s="435"/>
      <c r="AQ99" s="444"/>
      <c r="AR99" s="406" t="str">
        <f>AP101</f>
        <v>奥本貴俊</v>
      </c>
      <c r="AS99" s="390"/>
      <c r="AT99" s="390"/>
      <c r="AU99" s="391"/>
      <c r="AV99" s="389" t="str">
        <f>AP104</f>
        <v>鈴木将司</v>
      </c>
      <c r="AW99" s="390"/>
      <c r="AX99" s="390"/>
      <c r="AY99" s="391"/>
      <c r="AZ99" s="389" t="str">
        <f>AP107</f>
        <v>原　拓也</v>
      </c>
      <c r="BA99" s="390"/>
      <c r="BB99" s="390"/>
      <c r="BC99" s="391"/>
      <c r="BD99" s="389" t="str">
        <f>AP110</f>
        <v>尾崎　慎</v>
      </c>
      <c r="BE99" s="390"/>
      <c r="BF99" s="390"/>
      <c r="BG99" s="393"/>
      <c r="BH99" s="364" t="s">
        <v>22</v>
      </c>
      <c r="BI99" s="365"/>
      <c r="BJ99" s="365"/>
      <c r="BK99" s="366"/>
      <c r="BL99" s="1"/>
      <c r="BM99" s="172" t="s">
        <v>26</v>
      </c>
      <c r="BN99" s="174" t="s">
        <v>27</v>
      </c>
      <c r="BO99" s="172" t="s">
        <v>20</v>
      </c>
      <c r="BP99" s="174" t="s">
        <v>28</v>
      </c>
      <c r="BQ99" s="173" t="s">
        <v>29</v>
      </c>
      <c r="BR99" s="174" t="s">
        <v>20</v>
      </c>
      <c r="BS99" s="174" t="s">
        <v>28</v>
      </c>
      <c r="BT99" s="173" t="s">
        <v>29</v>
      </c>
    </row>
    <row r="100" spans="3:72" ht="12" customHeight="1" x14ac:dyDescent="0.15">
      <c r="C100" s="80" t="s">
        <v>119</v>
      </c>
      <c r="D100" s="79" t="s">
        <v>8</v>
      </c>
      <c r="E100" s="352"/>
      <c r="F100" s="353"/>
      <c r="G100" s="353"/>
      <c r="H100" s="354"/>
      <c r="I100" s="27">
        <v>14</v>
      </c>
      <c r="J100" s="28" t="str">
        <f>IF(I100="","","-")</f>
        <v>-</v>
      </c>
      <c r="K100" s="29">
        <v>21</v>
      </c>
      <c r="L100" s="336" t="str">
        <f>IF(I100&lt;&gt;"",IF(I100&gt;K100,IF(I101&gt;K101,"○",IF(I102&gt;K102,"○","×")),IF(I101&gt;K101,IF(I102&gt;K102,"○","×"),"×")),"")</f>
        <v>×</v>
      </c>
      <c r="M100" s="27">
        <v>16</v>
      </c>
      <c r="N100" s="30" t="str">
        <f t="shared" ref="N100:N105" si="20">IF(M100="","","-")</f>
        <v>-</v>
      </c>
      <c r="O100" s="31">
        <v>21</v>
      </c>
      <c r="P100" s="336" t="str">
        <f>IF(M100&lt;&gt;"",IF(M100&gt;O100,IF(M101&gt;O101,"○",IF(M102&gt;O102,"○","×")),IF(M101&gt;O101,IF(M102&gt;O102,"○","×"),"×")),"")</f>
        <v>×</v>
      </c>
      <c r="Q100" s="32">
        <v>21</v>
      </c>
      <c r="R100" s="30" t="str">
        <f t="shared" ref="R100:R108" si="21">IF(Q100="","","-")</f>
        <v>-</v>
      </c>
      <c r="S100" s="29">
        <v>14</v>
      </c>
      <c r="T100" s="337" t="str">
        <f>IF(Q100&lt;&gt;"",IF(Q100&gt;S100,IF(Q101&gt;S101,"○",IF(Q102&gt;S102,"○","×")),IF(Q101&gt;S101,IF(Q102&gt;S102,"○","×"),"×")),"")</f>
        <v>○</v>
      </c>
      <c r="U100" s="361" t="s">
        <v>307</v>
      </c>
      <c r="V100" s="362"/>
      <c r="W100" s="362"/>
      <c r="X100" s="363"/>
      <c r="Y100" s="1"/>
      <c r="Z100" s="12"/>
      <c r="AA100" s="13"/>
      <c r="AB100" s="178"/>
      <c r="AC100" s="179"/>
      <c r="AD100" s="4"/>
      <c r="AE100" s="13"/>
      <c r="AF100" s="13"/>
      <c r="AG100" s="14"/>
      <c r="AP100" s="129" t="s">
        <v>151</v>
      </c>
      <c r="AQ100" s="107" t="s">
        <v>150</v>
      </c>
      <c r="AR100" s="352"/>
      <c r="AS100" s="353"/>
      <c r="AT100" s="353"/>
      <c r="AU100" s="354"/>
      <c r="AV100" s="27">
        <v>14</v>
      </c>
      <c r="AW100" s="28" t="str">
        <f>IF(AV100="","","-")</f>
        <v>-</v>
      </c>
      <c r="AX100" s="29">
        <v>21</v>
      </c>
      <c r="AY100" s="336" t="str">
        <f>IF(AV100&lt;&gt;"",IF(AV100&gt;AX100,IF(AV101&gt;AX101,"○",IF(AV102&gt;AX102,"○","×")),IF(AV101&gt;AX101,IF(AV102&gt;AX102,"○","×"),"×")),"")</f>
        <v>×</v>
      </c>
      <c r="AZ100" s="27">
        <v>15</v>
      </c>
      <c r="BA100" s="30" t="str">
        <f t="shared" ref="BA100:BA105" si="22">IF(AZ100="","","-")</f>
        <v>-</v>
      </c>
      <c r="BB100" s="31">
        <v>21</v>
      </c>
      <c r="BC100" s="336" t="str">
        <f>IF(AZ100&lt;&gt;"",IF(AZ100&gt;BB100,IF(AZ101&gt;BB101,"○",IF(AZ102&gt;BB102,"○","×")),IF(AZ101&gt;BB101,IF(AZ102&gt;BB102,"○","×"),"×")),"")</f>
        <v>×</v>
      </c>
      <c r="BD100" s="32">
        <v>12</v>
      </c>
      <c r="BE100" s="30" t="str">
        <f t="shared" ref="BE100:BE108" si="23">IF(BD100="","","-")</f>
        <v>-</v>
      </c>
      <c r="BF100" s="29">
        <v>21</v>
      </c>
      <c r="BG100" s="337" t="str">
        <f>IF(BD100&lt;&gt;"",IF(BD100&gt;BF100,IF(BD101&gt;BF101,"○",IF(BD102&gt;BF102,"○","×")),IF(BD101&gt;BF101,IF(BD102&gt;BF102,"○","×"),"×")),"")</f>
        <v>×</v>
      </c>
      <c r="BH100" s="361" t="s">
        <v>305</v>
      </c>
      <c r="BI100" s="362"/>
      <c r="BJ100" s="362"/>
      <c r="BK100" s="363"/>
      <c r="BL100" s="1"/>
      <c r="BM100" s="12"/>
      <c r="BN100" s="13"/>
      <c r="BO100" s="178"/>
      <c r="BP100" s="179"/>
      <c r="BQ100" s="4"/>
      <c r="BR100" s="13"/>
      <c r="BS100" s="13"/>
      <c r="BT100" s="14"/>
    </row>
    <row r="101" spans="3:72" ht="12" customHeight="1" x14ac:dyDescent="0.15">
      <c r="C101" s="72" t="s">
        <v>117</v>
      </c>
      <c r="D101" s="71" t="s">
        <v>8</v>
      </c>
      <c r="E101" s="355"/>
      <c r="F101" s="356"/>
      <c r="G101" s="356"/>
      <c r="H101" s="357"/>
      <c r="I101" s="27">
        <v>10</v>
      </c>
      <c r="J101" s="28" t="str">
        <f>IF(I101="","","-")</f>
        <v>-</v>
      </c>
      <c r="K101" s="33">
        <v>21</v>
      </c>
      <c r="L101" s="333"/>
      <c r="M101" s="27">
        <v>17</v>
      </c>
      <c r="N101" s="28" t="str">
        <f t="shared" si="20"/>
        <v>-</v>
      </c>
      <c r="O101" s="29">
        <v>21</v>
      </c>
      <c r="P101" s="333"/>
      <c r="Q101" s="27">
        <v>21</v>
      </c>
      <c r="R101" s="28" t="str">
        <f t="shared" si="21"/>
        <v>-</v>
      </c>
      <c r="S101" s="29">
        <v>23</v>
      </c>
      <c r="T101" s="305"/>
      <c r="U101" s="310"/>
      <c r="V101" s="311"/>
      <c r="W101" s="311"/>
      <c r="X101" s="312"/>
      <c r="Y101" s="1"/>
      <c r="Z101" s="12">
        <f>COUNTIF(E100:T102,"○")</f>
        <v>1</v>
      </c>
      <c r="AA101" s="13">
        <f>COUNTIF(E100:T102,"×")</f>
        <v>2</v>
      </c>
      <c r="AB101" s="6">
        <f>(IF((E100&gt;G100),1,0))+(IF((E101&gt;G101),1,0))+(IF((E102&gt;G102),1,0))+(IF((I100&gt;K100),1,0))+(IF((I101&gt;K101),1,0))+(IF((I102&gt;K102),1,0))+(IF((M100&gt;O100),1,0))+(IF((M101&gt;O101),1,0))+(IF((M102&gt;O102),1,0))+(IF((Q100&gt;S100),1,0))+(IF((Q101&gt;S101),1,0))+(IF((Q102&gt;S102),1,0))</f>
        <v>2</v>
      </c>
      <c r="AC101" s="7">
        <f>(IF((E100&lt;G100),1,0))+(IF((E101&lt;G101),1,0))+(IF((E102&lt;G102),1,0))+(IF((I100&lt;K100),1,0))+(IF((I101&lt;K101),1,0))+(IF((I102&lt;K102),1,0))+(IF((M100&lt;O100),1,0))+(IF((M101&lt;O101),1,0))+(IF((M102&lt;O102),1,0))+(IF((Q100&lt;S100),1,0))+(IF((Q101&lt;S101),1,0))+(IF((Q102&lt;S102),1,0))</f>
        <v>5</v>
      </c>
      <c r="AD101" s="8">
        <f>AB101-AC101</f>
        <v>-3</v>
      </c>
      <c r="AE101" s="13">
        <f>SUM(E100:E102,I100:I102,M100:M102,Q100:Q102)</f>
        <v>120</v>
      </c>
      <c r="AF101" s="13">
        <f>SUM(G100:G102,K100:K102,O100:O102,S100:S102)</f>
        <v>136</v>
      </c>
      <c r="AG101" s="14">
        <f>AE101-AF101</f>
        <v>-16</v>
      </c>
      <c r="AP101" s="127" t="s">
        <v>147</v>
      </c>
      <c r="AQ101" s="85" t="s">
        <v>146</v>
      </c>
      <c r="AR101" s="355"/>
      <c r="AS101" s="356"/>
      <c r="AT101" s="356"/>
      <c r="AU101" s="357"/>
      <c r="AV101" s="27">
        <v>21</v>
      </c>
      <c r="AW101" s="28" t="str">
        <f>IF(AV101="","","-")</f>
        <v>-</v>
      </c>
      <c r="AX101" s="33">
        <v>15</v>
      </c>
      <c r="AY101" s="333"/>
      <c r="AZ101" s="27">
        <v>13</v>
      </c>
      <c r="BA101" s="28" t="str">
        <f t="shared" si="22"/>
        <v>-</v>
      </c>
      <c r="BB101" s="29">
        <v>21</v>
      </c>
      <c r="BC101" s="333"/>
      <c r="BD101" s="27">
        <v>21</v>
      </c>
      <c r="BE101" s="28" t="str">
        <f t="shared" si="23"/>
        <v>-</v>
      </c>
      <c r="BF101" s="29">
        <v>18</v>
      </c>
      <c r="BG101" s="305"/>
      <c r="BH101" s="310"/>
      <c r="BI101" s="311"/>
      <c r="BJ101" s="311"/>
      <c r="BK101" s="312"/>
      <c r="BL101" s="1"/>
      <c r="BM101" s="12">
        <f>COUNTIF(AR100:BG102,"○")</f>
        <v>0</v>
      </c>
      <c r="BN101" s="13">
        <f>COUNTIF(AR100:BG102,"×")</f>
        <v>3</v>
      </c>
      <c r="BO101" s="6">
        <f>(IF((AR100&gt;AT100),1,0))+(IF((AR101&gt;AT101),1,0))+(IF((AR102&gt;AT102),1,0))+(IF((AV100&gt;AX100),1,0))+(IF((AV101&gt;AX101),1,0))+(IF((AV102&gt;AX102),1,0))+(IF((AZ100&gt;BB100),1,0))+(IF((AZ101&gt;BB101),1,0))+(IF((AZ102&gt;BB102),1,0))+(IF((BD100&gt;BF100),1,0))+(IF((BD101&gt;BF101),1,0))+(IF((BD102&gt;BF102),1,0))</f>
        <v>2</v>
      </c>
      <c r="BP101" s="7">
        <f>(IF((AR100&lt;AT100),1,0))+(IF((AR101&lt;AT101),1,0))+(IF((AR102&lt;AT102),1,0))+(IF((AV100&lt;AX100),1,0))+(IF((AV101&lt;AX101),1,0))+(IF((AV102&lt;AX102),1,0))+(IF((AZ100&lt;BB100),1,0))+(IF((AZ101&lt;BB101),1,0))+(IF((AZ102&lt;BB102),1,0))+(IF((BD100&lt;BF100),1,0))+(IF((BD101&lt;BF101),1,0))+(IF((BD102&lt;BF102),1,0))</f>
        <v>6</v>
      </c>
      <c r="BQ101" s="8">
        <f>BO101-BP101</f>
        <v>-4</v>
      </c>
      <c r="BR101" s="13">
        <f>SUM(AR100:AR102,AV100:AV102,AZ100:AZ102,BD100:BD102)</f>
        <v>121</v>
      </c>
      <c r="BS101" s="13">
        <f>SUM(AT100:AT102,AX100:AX102,BB100:BB102,BF100:BF102)</f>
        <v>159</v>
      </c>
      <c r="BT101" s="14">
        <f>BR101-BS101</f>
        <v>-38</v>
      </c>
    </row>
    <row r="102" spans="3:72" ht="12" customHeight="1" x14ac:dyDescent="0.15">
      <c r="C102" s="72"/>
      <c r="D102" s="88" t="s">
        <v>91</v>
      </c>
      <c r="E102" s="358"/>
      <c r="F102" s="359"/>
      <c r="G102" s="359"/>
      <c r="H102" s="360"/>
      <c r="I102" s="34"/>
      <c r="J102" s="28" t="str">
        <f>IF(I102="","","-")</f>
        <v/>
      </c>
      <c r="K102" s="35"/>
      <c r="L102" s="334"/>
      <c r="M102" s="34"/>
      <c r="N102" s="36" t="str">
        <f t="shared" si="20"/>
        <v/>
      </c>
      <c r="O102" s="35"/>
      <c r="P102" s="333"/>
      <c r="Q102" s="34">
        <v>21</v>
      </c>
      <c r="R102" s="36" t="str">
        <f t="shared" si="21"/>
        <v>-</v>
      </c>
      <c r="S102" s="35">
        <v>15</v>
      </c>
      <c r="T102" s="305"/>
      <c r="U102" s="9">
        <f>Z101</f>
        <v>1</v>
      </c>
      <c r="V102" s="10" t="s">
        <v>30</v>
      </c>
      <c r="W102" s="10">
        <f>AA101</f>
        <v>2</v>
      </c>
      <c r="X102" s="11" t="s">
        <v>27</v>
      </c>
      <c r="Y102" s="1"/>
      <c r="Z102" s="12"/>
      <c r="AA102" s="13"/>
      <c r="AB102" s="12"/>
      <c r="AC102" s="13"/>
      <c r="AD102" s="14"/>
      <c r="AE102" s="13"/>
      <c r="AF102" s="13"/>
      <c r="AG102" s="14"/>
      <c r="AP102" s="77"/>
      <c r="AQ102" s="128" t="s">
        <v>149</v>
      </c>
      <c r="AR102" s="358"/>
      <c r="AS102" s="359"/>
      <c r="AT102" s="359"/>
      <c r="AU102" s="360"/>
      <c r="AV102" s="34">
        <v>7</v>
      </c>
      <c r="AW102" s="28" t="str">
        <f>IF(AV102="","","-")</f>
        <v>-</v>
      </c>
      <c r="AX102" s="35">
        <v>21</v>
      </c>
      <c r="AY102" s="334"/>
      <c r="AZ102" s="34"/>
      <c r="BA102" s="36" t="str">
        <f t="shared" si="22"/>
        <v/>
      </c>
      <c r="BB102" s="35"/>
      <c r="BC102" s="333"/>
      <c r="BD102" s="34">
        <v>18</v>
      </c>
      <c r="BE102" s="36" t="str">
        <f t="shared" si="23"/>
        <v>-</v>
      </c>
      <c r="BF102" s="35">
        <v>21</v>
      </c>
      <c r="BG102" s="305"/>
      <c r="BH102" s="9">
        <f>BM101</f>
        <v>0</v>
      </c>
      <c r="BI102" s="10" t="s">
        <v>30</v>
      </c>
      <c r="BJ102" s="10">
        <f>BN101</f>
        <v>3</v>
      </c>
      <c r="BK102" s="11" t="s">
        <v>27</v>
      </c>
      <c r="BL102" s="1"/>
      <c r="BM102" s="12"/>
      <c r="BN102" s="13"/>
      <c r="BO102" s="12"/>
      <c r="BP102" s="13"/>
      <c r="BQ102" s="14"/>
      <c r="BR102" s="13"/>
      <c r="BS102" s="13"/>
      <c r="BT102" s="14"/>
    </row>
    <row r="103" spans="3:72" ht="12" customHeight="1" x14ac:dyDescent="0.15">
      <c r="C103" s="75" t="s">
        <v>110</v>
      </c>
      <c r="D103" s="86" t="s">
        <v>260</v>
      </c>
      <c r="E103" s="37">
        <f>IF(K100="","",K100)</f>
        <v>21</v>
      </c>
      <c r="F103" s="28" t="str">
        <f t="shared" ref="F103:F111" si="24">IF(E103="","","-")</f>
        <v>-</v>
      </c>
      <c r="G103" s="176">
        <f>IF(I100="","",I100)</f>
        <v>14</v>
      </c>
      <c r="H103" s="303" t="str">
        <f>IF(L100="","",IF(L100="○","×",IF(L100="×","○")))</f>
        <v>○</v>
      </c>
      <c r="I103" s="367"/>
      <c r="J103" s="368"/>
      <c r="K103" s="368"/>
      <c r="L103" s="369"/>
      <c r="M103" s="27">
        <v>17</v>
      </c>
      <c r="N103" s="28" t="str">
        <f t="shared" si="20"/>
        <v>-</v>
      </c>
      <c r="O103" s="29">
        <v>21</v>
      </c>
      <c r="P103" s="339" t="str">
        <f>IF(M103&lt;&gt;"",IF(M103&gt;O103,IF(M104&gt;O104,"○",IF(M105&gt;O105,"○","×")),IF(M104&gt;O104,IF(M105&gt;O105,"○","×"),"×")),"")</f>
        <v>×</v>
      </c>
      <c r="Q103" s="27">
        <v>21</v>
      </c>
      <c r="R103" s="28" t="str">
        <f t="shared" si="21"/>
        <v>-</v>
      </c>
      <c r="S103" s="29">
        <v>15</v>
      </c>
      <c r="T103" s="335" t="str">
        <f>IF(Q103&lt;&gt;"",IF(Q103&gt;S103,IF(Q104&gt;S104,"○",IF(Q105&gt;S105,"○","×")),IF(Q104&gt;S104,IF(Q105&gt;S105,"○","×"),"×")),"")</f>
        <v>○</v>
      </c>
      <c r="U103" s="307" t="s">
        <v>306</v>
      </c>
      <c r="V103" s="308"/>
      <c r="W103" s="308"/>
      <c r="X103" s="309"/>
      <c r="Y103" s="1"/>
      <c r="Z103" s="178"/>
      <c r="AA103" s="179"/>
      <c r="AB103" s="178"/>
      <c r="AC103" s="179"/>
      <c r="AD103" s="4"/>
      <c r="AE103" s="179"/>
      <c r="AF103" s="179"/>
      <c r="AG103" s="4"/>
      <c r="AP103" s="127" t="s">
        <v>108</v>
      </c>
      <c r="AQ103" s="86" t="s">
        <v>262</v>
      </c>
      <c r="AR103" s="37">
        <f>IF(AX100="","",AX100)</f>
        <v>21</v>
      </c>
      <c r="AS103" s="28" t="str">
        <f t="shared" ref="AS103:AS111" si="25">IF(AR103="","","-")</f>
        <v>-</v>
      </c>
      <c r="AT103" s="176">
        <f>IF(AV100="","",AV100)</f>
        <v>14</v>
      </c>
      <c r="AU103" s="303" t="str">
        <f>IF(AY100="","",IF(AY100="○","×",IF(AY100="×","○")))</f>
        <v>○</v>
      </c>
      <c r="AV103" s="367"/>
      <c r="AW103" s="368"/>
      <c r="AX103" s="368"/>
      <c r="AY103" s="369"/>
      <c r="AZ103" s="27">
        <v>21</v>
      </c>
      <c r="BA103" s="28" t="str">
        <f t="shared" si="22"/>
        <v>-</v>
      </c>
      <c r="BB103" s="29">
        <v>15</v>
      </c>
      <c r="BC103" s="339" t="str">
        <f>IF(AZ103&lt;&gt;"",IF(AZ103&gt;BB103,IF(AZ104&gt;BB104,"○",IF(AZ105&gt;BB105,"○","×")),IF(AZ104&gt;BB104,IF(AZ105&gt;BB105,"○","×"),"×")),"")</f>
        <v>×</v>
      </c>
      <c r="BD103" s="27">
        <v>14</v>
      </c>
      <c r="BE103" s="28" t="str">
        <f t="shared" si="23"/>
        <v>-</v>
      </c>
      <c r="BF103" s="29">
        <v>21</v>
      </c>
      <c r="BG103" s="335" t="str">
        <f>IF(BD103&lt;&gt;"",IF(BD103&gt;BF103,IF(BD104&gt;BF104,"○",IF(BD105&gt;BF105,"○","×")),IF(BD104&gt;BF104,IF(BD105&gt;BF105,"○","×"),"×")),"")</f>
        <v>×</v>
      </c>
      <c r="BH103" s="307" t="s">
        <v>307</v>
      </c>
      <c r="BI103" s="308"/>
      <c r="BJ103" s="308"/>
      <c r="BK103" s="309"/>
      <c r="BL103" s="1"/>
      <c r="BM103" s="178"/>
      <c r="BN103" s="179"/>
      <c r="BO103" s="178"/>
      <c r="BP103" s="179"/>
      <c r="BQ103" s="4"/>
      <c r="BR103" s="179"/>
      <c r="BS103" s="179"/>
      <c r="BT103" s="4"/>
    </row>
    <row r="104" spans="3:72" ht="12" customHeight="1" x14ac:dyDescent="0.15">
      <c r="C104" s="72" t="s">
        <v>109</v>
      </c>
      <c r="D104" s="85" t="s">
        <v>261</v>
      </c>
      <c r="E104" s="37">
        <f>IF(K101="","",K101)</f>
        <v>21</v>
      </c>
      <c r="F104" s="28" t="str">
        <f t="shared" si="24"/>
        <v>-</v>
      </c>
      <c r="G104" s="176">
        <f>IF(I101="","",I101)</f>
        <v>10</v>
      </c>
      <c r="H104" s="304" t="str">
        <f>IF(J101="","",J101)</f>
        <v>-</v>
      </c>
      <c r="I104" s="370"/>
      <c r="J104" s="356"/>
      <c r="K104" s="356"/>
      <c r="L104" s="357"/>
      <c r="M104" s="27">
        <v>13</v>
      </c>
      <c r="N104" s="28" t="str">
        <f t="shared" si="20"/>
        <v>-</v>
      </c>
      <c r="O104" s="29">
        <v>21</v>
      </c>
      <c r="P104" s="333"/>
      <c r="Q104" s="27">
        <v>21</v>
      </c>
      <c r="R104" s="28" t="str">
        <f t="shared" si="21"/>
        <v>-</v>
      </c>
      <c r="S104" s="29">
        <v>16</v>
      </c>
      <c r="T104" s="305"/>
      <c r="U104" s="310"/>
      <c r="V104" s="311"/>
      <c r="W104" s="311"/>
      <c r="X104" s="312"/>
      <c r="Y104" s="1"/>
      <c r="Z104" s="12">
        <f>COUNTIF(E103:T105,"○")</f>
        <v>2</v>
      </c>
      <c r="AA104" s="13">
        <f>COUNTIF(E103:T105,"×")</f>
        <v>1</v>
      </c>
      <c r="AB104" s="6">
        <f>(IF((E103&gt;G103),1,0))+(IF((E104&gt;G104),1,0))+(IF((E105&gt;G105),1,0))+(IF((I103&gt;K103),1,0))+(IF((I104&gt;K104),1,0))+(IF((I105&gt;K105),1,0))+(IF((M103&gt;O103),1,0))+(IF((M104&gt;O104),1,0))+(IF((M105&gt;O105),1,0))+(IF((Q103&gt;S103),1,0))+(IF((Q104&gt;S104),1,0))+(IF((Q105&gt;S105),1,0))</f>
        <v>4</v>
      </c>
      <c r="AC104" s="7">
        <f>(IF((E103&lt;G103),1,0))+(IF((E104&lt;G104),1,0))+(IF((E105&lt;G105),1,0))+(IF((I103&lt;K103),1,0))+(IF((I104&lt;K104),1,0))+(IF((I105&lt;K105),1,0))+(IF((M103&lt;O103),1,0))+(IF((M104&lt;O104),1,0))+(IF((M105&lt;O105),1,0))+(IF((Q103&lt;S103),1,0))+(IF((Q104&lt;S104),1,0))+(IF((Q105&lt;S105),1,0))</f>
        <v>2</v>
      </c>
      <c r="AD104" s="8">
        <f>AB104-AC104</f>
        <v>2</v>
      </c>
      <c r="AE104" s="13">
        <f>SUM(E103:E105,I103:I105,M103:M105,Q103:Q105)</f>
        <v>114</v>
      </c>
      <c r="AF104" s="13">
        <f>SUM(G103:G105,K103:K105,O103:O105,S103:S105)</f>
        <v>97</v>
      </c>
      <c r="AG104" s="14">
        <f>AE104-AF104</f>
        <v>17</v>
      </c>
      <c r="AP104" s="127" t="s">
        <v>107</v>
      </c>
      <c r="AQ104" s="85" t="s">
        <v>105</v>
      </c>
      <c r="AR104" s="37">
        <f>IF(AX101="","",AX101)</f>
        <v>15</v>
      </c>
      <c r="AS104" s="28" t="str">
        <f t="shared" si="25"/>
        <v>-</v>
      </c>
      <c r="AT104" s="176">
        <f>IF(AV101="","",AV101)</f>
        <v>21</v>
      </c>
      <c r="AU104" s="304" t="str">
        <f>IF(AW101="","",AW101)</f>
        <v>-</v>
      </c>
      <c r="AV104" s="370"/>
      <c r="AW104" s="356"/>
      <c r="AX104" s="356"/>
      <c r="AY104" s="357"/>
      <c r="AZ104" s="27">
        <v>15</v>
      </c>
      <c r="BA104" s="28" t="str">
        <f t="shared" si="22"/>
        <v>-</v>
      </c>
      <c r="BB104" s="29">
        <v>21</v>
      </c>
      <c r="BC104" s="333"/>
      <c r="BD104" s="27">
        <v>19</v>
      </c>
      <c r="BE104" s="28" t="str">
        <f t="shared" si="23"/>
        <v>-</v>
      </c>
      <c r="BF104" s="29">
        <v>21</v>
      </c>
      <c r="BG104" s="305"/>
      <c r="BH104" s="310"/>
      <c r="BI104" s="311"/>
      <c r="BJ104" s="311"/>
      <c r="BK104" s="312"/>
      <c r="BL104" s="1"/>
      <c r="BM104" s="12">
        <f>COUNTIF(AR103:BG105,"○")</f>
        <v>1</v>
      </c>
      <c r="BN104" s="13">
        <f>COUNTIF(AR103:BG105,"×")</f>
        <v>2</v>
      </c>
      <c r="BO104" s="6">
        <f>(IF((AR103&gt;AT103),1,0))+(IF((AR104&gt;AT104),1,0))+(IF((AR105&gt;AT105),1,0))+(IF((AV103&gt;AX103),1,0))+(IF((AV104&gt;AX104),1,0))+(IF((AV105&gt;AX105),1,0))+(IF((AZ103&gt;BB103),1,0))+(IF((AZ104&gt;BB104),1,0))+(IF((AZ105&gt;BB105),1,0))+(IF((BD103&gt;BF103),1,0))+(IF((BD104&gt;BF104),1,0))+(IF((BD105&gt;BF105),1,0))</f>
        <v>3</v>
      </c>
      <c r="BP104" s="7">
        <f>(IF((AR103&lt;AT103),1,0))+(IF((AR104&lt;AT104),1,0))+(IF((AR105&lt;AT105),1,0))+(IF((AV103&lt;AX103),1,0))+(IF((AV104&lt;AX104),1,0))+(IF((AV105&lt;AX105),1,0))+(IF((AZ103&lt;BB103),1,0))+(IF((AZ104&lt;BB104),1,0))+(IF((AZ105&lt;BB105),1,0))+(IF((BD103&lt;BF103),1,0))+(IF((BD104&lt;BF104),1,0))+(IF((BD105&lt;BF105),1,0))</f>
        <v>5</v>
      </c>
      <c r="BQ104" s="8">
        <f>BO104-BP104</f>
        <v>-2</v>
      </c>
      <c r="BR104" s="13">
        <f>SUM(AR103:AR105,AV103:AV105,AZ103:AZ105,BD103:BD105)</f>
        <v>134</v>
      </c>
      <c r="BS104" s="13">
        <f>SUM(AT103:AT105,AX103:AX105,BB103:BB105,BF103:BF105)</f>
        <v>141</v>
      </c>
      <c r="BT104" s="14">
        <f>BR104-BS104</f>
        <v>-7</v>
      </c>
    </row>
    <row r="105" spans="3:72" ht="12" customHeight="1" x14ac:dyDescent="0.15">
      <c r="C105" s="77"/>
      <c r="D105" s="87" t="s">
        <v>79</v>
      </c>
      <c r="E105" s="38" t="str">
        <f>IF(K102="","",K102)</f>
        <v/>
      </c>
      <c r="F105" s="28" t="str">
        <f t="shared" si="24"/>
        <v/>
      </c>
      <c r="G105" s="39" t="str">
        <f>IF(I102="","",I102)</f>
        <v/>
      </c>
      <c r="H105" s="338" t="str">
        <f>IF(J102="","",J102)</f>
        <v/>
      </c>
      <c r="I105" s="392"/>
      <c r="J105" s="359"/>
      <c r="K105" s="359"/>
      <c r="L105" s="360"/>
      <c r="M105" s="34"/>
      <c r="N105" s="28" t="str">
        <f t="shared" si="20"/>
        <v/>
      </c>
      <c r="O105" s="35"/>
      <c r="P105" s="334"/>
      <c r="Q105" s="34"/>
      <c r="R105" s="36" t="str">
        <f t="shared" si="21"/>
        <v/>
      </c>
      <c r="S105" s="35"/>
      <c r="T105" s="306"/>
      <c r="U105" s="9">
        <f>Z104</f>
        <v>2</v>
      </c>
      <c r="V105" s="10" t="s">
        <v>30</v>
      </c>
      <c r="W105" s="10">
        <f>AA104</f>
        <v>1</v>
      </c>
      <c r="X105" s="11" t="s">
        <v>27</v>
      </c>
      <c r="Y105" s="1"/>
      <c r="Z105" s="20"/>
      <c r="AA105" s="21"/>
      <c r="AB105" s="20"/>
      <c r="AC105" s="21"/>
      <c r="AD105" s="22"/>
      <c r="AE105" s="21"/>
      <c r="AF105" s="21"/>
      <c r="AG105" s="22"/>
      <c r="AP105" s="77"/>
      <c r="AQ105" s="87" t="s">
        <v>82</v>
      </c>
      <c r="AR105" s="38">
        <f>IF(AX102="","",AX102)</f>
        <v>21</v>
      </c>
      <c r="AS105" s="28" t="str">
        <f t="shared" si="25"/>
        <v>-</v>
      </c>
      <c r="AT105" s="39">
        <f>IF(AV102="","",AV102)</f>
        <v>7</v>
      </c>
      <c r="AU105" s="338" t="str">
        <f>IF(AW102="","",AW102)</f>
        <v>-</v>
      </c>
      <c r="AV105" s="392"/>
      <c r="AW105" s="359"/>
      <c r="AX105" s="359"/>
      <c r="AY105" s="360"/>
      <c r="AZ105" s="34">
        <v>8</v>
      </c>
      <c r="BA105" s="28" t="str">
        <f t="shared" si="22"/>
        <v>-</v>
      </c>
      <c r="BB105" s="35">
        <v>21</v>
      </c>
      <c r="BC105" s="334"/>
      <c r="BD105" s="34"/>
      <c r="BE105" s="36" t="str">
        <f t="shared" si="23"/>
        <v/>
      </c>
      <c r="BF105" s="35"/>
      <c r="BG105" s="306"/>
      <c r="BH105" s="9">
        <f>BM104</f>
        <v>1</v>
      </c>
      <c r="BI105" s="10" t="s">
        <v>30</v>
      </c>
      <c r="BJ105" s="10">
        <f>BN104</f>
        <v>2</v>
      </c>
      <c r="BK105" s="11" t="s">
        <v>27</v>
      </c>
      <c r="BL105" s="1"/>
      <c r="BM105" s="20"/>
      <c r="BN105" s="21"/>
      <c r="BO105" s="20"/>
      <c r="BP105" s="21"/>
      <c r="BQ105" s="22"/>
      <c r="BR105" s="21"/>
      <c r="BS105" s="21"/>
      <c r="BT105" s="22"/>
    </row>
    <row r="106" spans="3:72" ht="12" customHeight="1" x14ac:dyDescent="0.15">
      <c r="C106" s="75" t="s">
        <v>113</v>
      </c>
      <c r="D106" s="86" t="s">
        <v>112</v>
      </c>
      <c r="E106" s="37">
        <f>IF(O100="","",O100)</f>
        <v>21</v>
      </c>
      <c r="F106" s="40" t="str">
        <f t="shared" si="24"/>
        <v>-</v>
      </c>
      <c r="G106" s="176">
        <f>IF(M100="","",M100)</f>
        <v>16</v>
      </c>
      <c r="H106" s="303" t="str">
        <f>IF(P100="","",IF(P100="○","×",IF(P100="×","○")))</f>
        <v>○</v>
      </c>
      <c r="I106" s="41">
        <f>IF(O103="","",O103)</f>
        <v>21</v>
      </c>
      <c r="J106" s="28" t="str">
        <f t="shared" ref="J106:J107" si="26">IF(I106="","","-")</f>
        <v>-</v>
      </c>
      <c r="K106" s="176">
        <f>IF(M103="","",M103)</f>
        <v>17</v>
      </c>
      <c r="L106" s="303" t="str">
        <f>IF(P103="","",IF(P103="○","×",IF(P103="×","○")))</f>
        <v>○</v>
      </c>
      <c r="M106" s="367"/>
      <c r="N106" s="368"/>
      <c r="O106" s="368"/>
      <c r="P106" s="369"/>
      <c r="Q106" s="27">
        <v>21</v>
      </c>
      <c r="R106" s="28" t="str">
        <f t="shared" si="21"/>
        <v>-</v>
      </c>
      <c r="S106" s="29">
        <v>10</v>
      </c>
      <c r="T106" s="305" t="str">
        <f>IF(Q106&lt;&gt;"",IF(Q106&gt;S106,IF(Q107&gt;S107,"○",IF(Q108&gt;S108,"○","×")),IF(Q107&gt;S107,IF(Q108&gt;S108,"○","×"),"×")),"")</f>
        <v>○</v>
      </c>
      <c r="U106" s="307" t="s">
        <v>304</v>
      </c>
      <c r="V106" s="308"/>
      <c r="W106" s="308"/>
      <c r="X106" s="309"/>
      <c r="Y106" s="1"/>
      <c r="Z106" s="12"/>
      <c r="AA106" s="13"/>
      <c r="AB106" s="12"/>
      <c r="AC106" s="13"/>
      <c r="AD106" s="14"/>
      <c r="AE106" s="13"/>
      <c r="AF106" s="13"/>
      <c r="AG106" s="14"/>
      <c r="AP106" s="72" t="s">
        <v>123</v>
      </c>
      <c r="AQ106" s="86" t="s">
        <v>8</v>
      </c>
      <c r="AR106" s="37">
        <f>IF(BB100="","",BB100)</f>
        <v>21</v>
      </c>
      <c r="AS106" s="40" t="str">
        <f t="shared" si="25"/>
        <v>-</v>
      </c>
      <c r="AT106" s="176">
        <f>IF(AZ100="","",AZ100)</f>
        <v>15</v>
      </c>
      <c r="AU106" s="303" t="str">
        <f>IF(BC100="","",IF(BC100="○","×",IF(BC100="×","○")))</f>
        <v>○</v>
      </c>
      <c r="AV106" s="41">
        <f>IF(BB103="","",BB103)</f>
        <v>15</v>
      </c>
      <c r="AW106" s="28" t="str">
        <f t="shared" ref="AW106:AW107" si="27">IF(AV106="","","-")</f>
        <v>-</v>
      </c>
      <c r="AX106" s="176">
        <f>IF(AZ103="","",AZ103)</f>
        <v>21</v>
      </c>
      <c r="AY106" s="303" t="str">
        <f>IF(BC103="","",IF(BC103="○","×",IF(BC103="×","○")))</f>
        <v>○</v>
      </c>
      <c r="AZ106" s="367"/>
      <c r="BA106" s="368"/>
      <c r="BB106" s="368"/>
      <c r="BC106" s="369"/>
      <c r="BD106" s="27">
        <v>15</v>
      </c>
      <c r="BE106" s="28" t="str">
        <f t="shared" si="23"/>
        <v>-</v>
      </c>
      <c r="BF106" s="29">
        <v>21</v>
      </c>
      <c r="BG106" s="305" t="str">
        <f>IF(BD106&lt;&gt;"",IF(BD106&gt;BF106,IF(BD107&gt;BF107,"○",IF(BD108&gt;BF108,"○","×")),IF(BD107&gt;BF107,IF(BD108&gt;BF108,"○","×"),"×")),"")</f>
        <v>○</v>
      </c>
      <c r="BH106" s="307" t="s">
        <v>304</v>
      </c>
      <c r="BI106" s="308"/>
      <c r="BJ106" s="308"/>
      <c r="BK106" s="309"/>
      <c r="BL106" s="1"/>
      <c r="BM106" s="12"/>
      <c r="BN106" s="13"/>
      <c r="BO106" s="12"/>
      <c r="BP106" s="13"/>
      <c r="BQ106" s="14"/>
      <c r="BR106" s="13"/>
      <c r="BS106" s="13"/>
      <c r="BT106" s="14"/>
    </row>
    <row r="107" spans="3:72" ht="12" customHeight="1" x14ac:dyDescent="0.15">
      <c r="C107" s="72" t="s">
        <v>111</v>
      </c>
      <c r="D107" s="85" t="s">
        <v>112</v>
      </c>
      <c r="E107" s="37">
        <f>IF(O101="","",O101)</f>
        <v>21</v>
      </c>
      <c r="F107" s="28" t="str">
        <f t="shared" si="24"/>
        <v>-</v>
      </c>
      <c r="G107" s="176">
        <f>IF(M101="","",M101)</f>
        <v>17</v>
      </c>
      <c r="H107" s="304" t="str">
        <f>IF(J104="","",J104)</f>
        <v/>
      </c>
      <c r="I107" s="41">
        <f>IF(O104="","",O104)</f>
        <v>21</v>
      </c>
      <c r="J107" s="28" t="str">
        <f t="shared" si="26"/>
        <v>-</v>
      </c>
      <c r="K107" s="176">
        <f>IF(M104="","",M104)</f>
        <v>13</v>
      </c>
      <c r="L107" s="304" t="str">
        <f>IF(N104="","",N104)</f>
        <v>-</v>
      </c>
      <c r="M107" s="370"/>
      <c r="N107" s="356"/>
      <c r="O107" s="356"/>
      <c r="P107" s="357"/>
      <c r="Q107" s="27">
        <v>21</v>
      </c>
      <c r="R107" s="28" t="str">
        <f t="shared" si="21"/>
        <v>-</v>
      </c>
      <c r="S107" s="29">
        <v>11</v>
      </c>
      <c r="T107" s="305"/>
      <c r="U107" s="310"/>
      <c r="V107" s="311"/>
      <c r="W107" s="311"/>
      <c r="X107" s="312"/>
      <c r="Y107" s="1"/>
      <c r="Z107" s="12">
        <f>COUNTIF(E106:T108,"○")</f>
        <v>3</v>
      </c>
      <c r="AA107" s="13">
        <f>COUNTIF(E106:T108,"×")</f>
        <v>0</v>
      </c>
      <c r="AB107" s="6">
        <f>(IF((E106&gt;G106),1,0))+(IF((E107&gt;G107),1,0))+(IF((E108&gt;G108),1,0))+(IF((I106&gt;K106),1,0))+(IF((I107&gt;K107),1,0))+(IF((I108&gt;K108),1,0))+(IF((M106&gt;O106),1,0))+(IF((M107&gt;O107),1,0))+(IF((M108&gt;O108),1,0))+(IF((Q106&gt;S106),1,0))+(IF((Q107&gt;S107),1,0))+(IF((Q108&gt;S108),1,0))</f>
        <v>6</v>
      </c>
      <c r="AC107" s="7">
        <f>(IF((E106&lt;G106),1,0))+(IF((E107&lt;G107),1,0))+(IF((E108&lt;G108),1,0))+(IF((I106&lt;K106),1,0))+(IF((I107&lt;K107),1,0))+(IF((I108&lt;K108),1,0))+(IF((M106&lt;O106),1,0))+(IF((M107&lt;O107),1,0))+(IF((M108&lt;O108),1,0))+(IF((Q106&lt;S106),1,0))+(IF((Q107&lt;S107),1,0))+(IF((Q108&lt;S108),1,0))</f>
        <v>0</v>
      </c>
      <c r="AD107" s="8">
        <f>AB107-AC107</f>
        <v>6</v>
      </c>
      <c r="AE107" s="13">
        <f>SUM(E106:E108,I106:I108,M106:M108,Q106:Q108)</f>
        <v>126</v>
      </c>
      <c r="AF107" s="13">
        <f>SUM(G106:G108,K106:K108,O106:O108,S106:S108)</f>
        <v>84</v>
      </c>
      <c r="AG107" s="14">
        <f>AE107-AF107</f>
        <v>42</v>
      </c>
      <c r="AP107" s="72" t="s">
        <v>121</v>
      </c>
      <c r="AQ107" s="85" t="s">
        <v>8</v>
      </c>
      <c r="AR107" s="37">
        <f>IF(BB101="","",BB101)</f>
        <v>21</v>
      </c>
      <c r="AS107" s="28" t="str">
        <f t="shared" si="25"/>
        <v>-</v>
      </c>
      <c r="AT107" s="176">
        <f>IF(AZ101="","",AZ101)</f>
        <v>13</v>
      </c>
      <c r="AU107" s="304" t="str">
        <f>IF(AW104="","",AW104)</f>
        <v/>
      </c>
      <c r="AV107" s="41">
        <f>IF(BB104="","",BB104)</f>
        <v>21</v>
      </c>
      <c r="AW107" s="28" t="str">
        <f t="shared" si="27"/>
        <v>-</v>
      </c>
      <c r="AX107" s="176">
        <f>IF(AZ104="","",AZ104)</f>
        <v>15</v>
      </c>
      <c r="AY107" s="304" t="str">
        <f>IF(BA104="","",BA104)</f>
        <v>-</v>
      </c>
      <c r="AZ107" s="370"/>
      <c r="BA107" s="356"/>
      <c r="BB107" s="356"/>
      <c r="BC107" s="357"/>
      <c r="BD107" s="27">
        <v>21</v>
      </c>
      <c r="BE107" s="28" t="str">
        <f t="shared" si="23"/>
        <v>-</v>
      </c>
      <c r="BF107" s="29">
        <v>10</v>
      </c>
      <c r="BG107" s="305"/>
      <c r="BH107" s="310"/>
      <c r="BI107" s="311"/>
      <c r="BJ107" s="311"/>
      <c r="BK107" s="312"/>
      <c r="BL107" s="1"/>
      <c r="BM107" s="12">
        <f>COUNTIF(AR106:BG108,"○")</f>
        <v>3</v>
      </c>
      <c r="BN107" s="13">
        <f>COUNTIF(AR106:BG108,"×")</f>
        <v>0</v>
      </c>
      <c r="BO107" s="6">
        <f>(IF((AR106&gt;AT106),1,0))+(IF((AR107&gt;AT107),1,0))+(IF((AR108&gt;AT108),1,0))+(IF((AV106&gt;AX106),1,0))+(IF((AV107&gt;AX107),1,0))+(IF((AV108&gt;AX108),1,0))+(IF((AZ106&gt;BB106),1,0))+(IF((AZ107&gt;BB107),1,0))+(IF((AZ108&gt;BB108),1,0))+(IF((BD106&gt;BF106),1,0))+(IF((BD107&gt;BF107),1,0))+(IF((BD108&gt;BF108),1,0))</f>
        <v>6</v>
      </c>
      <c r="BP107" s="7">
        <f>(IF((AR106&lt;AT106),1,0))+(IF((AR107&lt;AT107),1,0))+(IF((AR108&lt;AT108),1,0))+(IF((AV106&lt;AX106),1,0))+(IF((AV107&lt;AX107),1,0))+(IF((AV108&lt;AX108),1,0))+(IF((AZ106&lt;BB106),1,0))+(IF((AZ107&lt;BB107),1,0))+(IF((AZ108&lt;BB108),1,0))+(IF((BD106&lt;BF106),1,0))+(IF((BD107&lt;BF107),1,0))+(IF((BD108&lt;BF108),1,0))</f>
        <v>2</v>
      </c>
      <c r="BQ107" s="8">
        <f>BO107-BP107</f>
        <v>4</v>
      </c>
      <c r="BR107" s="13">
        <f>SUM(AR106:AR108,AV106:AV108,AZ106:AZ108,BD106:BD108)</f>
        <v>157</v>
      </c>
      <c r="BS107" s="13">
        <f>SUM(AT106:AT108,AX106:AX108,BB106:BB108,BF106:BF108)</f>
        <v>123</v>
      </c>
      <c r="BT107" s="14">
        <f>BR107-BS107</f>
        <v>34</v>
      </c>
    </row>
    <row r="108" spans="3:72" ht="12" customHeight="1" x14ac:dyDescent="0.15">
      <c r="C108" s="77"/>
      <c r="D108" s="87" t="s">
        <v>82</v>
      </c>
      <c r="E108" s="38" t="str">
        <f>IF(O102="","",O102)</f>
        <v/>
      </c>
      <c r="F108" s="36" t="str">
        <f t="shared" si="24"/>
        <v/>
      </c>
      <c r="G108" s="39" t="str">
        <f>IF(M102="","",M102)</f>
        <v/>
      </c>
      <c r="H108" s="338" t="str">
        <f>IF(J105="","",J105)</f>
        <v/>
      </c>
      <c r="I108" s="42" t="str">
        <f>IF(O105="","",O105)</f>
        <v/>
      </c>
      <c r="J108" s="28" t="str">
        <f>IF(I108="","","-")</f>
        <v/>
      </c>
      <c r="K108" s="39" t="str">
        <f>IF(M105="","",M105)</f>
        <v/>
      </c>
      <c r="L108" s="338" t="str">
        <f>IF(N105="","",N105)</f>
        <v/>
      </c>
      <c r="M108" s="392"/>
      <c r="N108" s="359"/>
      <c r="O108" s="359"/>
      <c r="P108" s="360"/>
      <c r="Q108" s="34"/>
      <c r="R108" s="28" t="str">
        <f t="shared" si="21"/>
        <v/>
      </c>
      <c r="S108" s="35"/>
      <c r="T108" s="306"/>
      <c r="U108" s="9">
        <f>Z107</f>
        <v>3</v>
      </c>
      <c r="V108" s="10" t="s">
        <v>30</v>
      </c>
      <c r="W108" s="10">
        <f>AA107</f>
        <v>0</v>
      </c>
      <c r="X108" s="11" t="s">
        <v>27</v>
      </c>
      <c r="Y108" s="1"/>
      <c r="Z108" s="12"/>
      <c r="AA108" s="13"/>
      <c r="AB108" s="12"/>
      <c r="AC108" s="13"/>
      <c r="AD108" s="14"/>
      <c r="AE108" s="13"/>
      <c r="AF108" s="13"/>
      <c r="AG108" s="14"/>
      <c r="AP108" s="77"/>
      <c r="AQ108" s="128" t="s">
        <v>91</v>
      </c>
      <c r="AR108" s="38" t="str">
        <f>IF(BB102="","",BB102)</f>
        <v/>
      </c>
      <c r="AS108" s="36" t="str">
        <f t="shared" si="25"/>
        <v/>
      </c>
      <c r="AT108" s="39" t="str">
        <f>IF(AZ102="","",AZ102)</f>
        <v/>
      </c>
      <c r="AU108" s="338" t="str">
        <f>IF(AW105="","",AW105)</f>
        <v/>
      </c>
      <c r="AV108" s="42">
        <f>IF(BB105="","",BB105)</f>
        <v>21</v>
      </c>
      <c r="AW108" s="28" t="str">
        <f>IF(AV108="","","-")</f>
        <v>-</v>
      </c>
      <c r="AX108" s="39">
        <f>IF(AZ105="","",AZ105)</f>
        <v>8</v>
      </c>
      <c r="AY108" s="338" t="str">
        <f>IF(BA105="","",BA105)</f>
        <v>-</v>
      </c>
      <c r="AZ108" s="392"/>
      <c r="BA108" s="359"/>
      <c r="BB108" s="359"/>
      <c r="BC108" s="360"/>
      <c r="BD108" s="34">
        <v>22</v>
      </c>
      <c r="BE108" s="28" t="str">
        <f t="shared" si="23"/>
        <v>-</v>
      </c>
      <c r="BF108" s="35">
        <v>20</v>
      </c>
      <c r="BG108" s="306"/>
      <c r="BH108" s="9">
        <f>BM107</f>
        <v>3</v>
      </c>
      <c r="BI108" s="10" t="s">
        <v>30</v>
      </c>
      <c r="BJ108" s="10">
        <f>BN107</f>
        <v>0</v>
      </c>
      <c r="BK108" s="11" t="s">
        <v>27</v>
      </c>
      <c r="BL108" s="1"/>
      <c r="BM108" s="12"/>
      <c r="BN108" s="13"/>
      <c r="BO108" s="12"/>
      <c r="BP108" s="13"/>
      <c r="BQ108" s="14"/>
      <c r="BR108" s="13"/>
      <c r="BS108" s="13"/>
      <c r="BT108" s="14"/>
    </row>
    <row r="109" spans="3:72" ht="12" customHeight="1" x14ac:dyDescent="0.15">
      <c r="C109" s="72" t="s">
        <v>162</v>
      </c>
      <c r="D109" s="86" t="s">
        <v>241</v>
      </c>
      <c r="E109" s="37">
        <f>IF(S100="","",S100)</f>
        <v>14</v>
      </c>
      <c r="F109" s="28" t="str">
        <f t="shared" si="24"/>
        <v>-</v>
      </c>
      <c r="G109" s="176">
        <f>IF(Q100="","",Q100)</f>
        <v>21</v>
      </c>
      <c r="H109" s="303" t="str">
        <f>IF(T100="","",IF(T100="○","×",IF(T100="×","○")))</f>
        <v>×</v>
      </c>
      <c r="I109" s="41">
        <f>IF(S103="","",S103)</f>
        <v>15</v>
      </c>
      <c r="J109" s="40" t="str">
        <f t="shared" ref="J109:J111" si="28">IF(I109="","","-")</f>
        <v>-</v>
      </c>
      <c r="K109" s="176">
        <f>IF(Q103="","",Q103)</f>
        <v>21</v>
      </c>
      <c r="L109" s="303" t="str">
        <f>IF(T103="","",IF(T103="○","×",IF(T103="×","○")))</f>
        <v>×</v>
      </c>
      <c r="M109" s="43">
        <f>IF(S106="","",S106)</f>
        <v>10</v>
      </c>
      <c r="N109" s="28" t="str">
        <f>IF(M109="","","-")</f>
        <v>-</v>
      </c>
      <c r="O109" s="175">
        <f>IF(Q106="","",Q106)</f>
        <v>21</v>
      </c>
      <c r="P109" s="303" t="str">
        <f>IF(T106="","",IF(T106="○","×",IF(T106="×","○")))</f>
        <v>×</v>
      </c>
      <c r="Q109" s="367"/>
      <c r="R109" s="368"/>
      <c r="S109" s="368"/>
      <c r="T109" s="371"/>
      <c r="U109" s="307" t="s">
        <v>305</v>
      </c>
      <c r="V109" s="308"/>
      <c r="W109" s="308"/>
      <c r="X109" s="309"/>
      <c r="Y109" s="1"/>
      <c r="Z109" s="178"/>
      <c r="AA109" s="179"/>
      <c r="AB109" s="178"/>
      <c r="AC109" s="179"/>
      <c r="AD109" s="4"/>
      <c r="AE109" s="179"/>
      <c r="AF109" s="179"/>
      <c r="AG109" s="4"/>
      <c r="AP109" s="127" t="s">
        <v>294</v>
      </c>
      <c r="AQ109" s="86" t="s">
        <v>295</v>
      </c>
      <c r="AR109" s="37">
        <f>IF(BF100="","",BF100)</f>
        <v>21</v>
      </c>
      <c r="AS109" s="28" t="str">
        <f t="shared" si="25"/>
        <v>-</v>
      </c>
      <c r="AT109" s="176">
        <f>IF(BD100="","",BD100)</f>
        <v>12</v>
      </c>
      <c r="AU109" s="303" t="str">
        <f>IF(BG100="","",IF(BG100="○","×",IF(BG100="×","○")))</f>
        <v>○</v>
      </c>
      <c r="AV109" s="41">
        <f>IF(BF103="","",BF103)</f>
        <v>21</v>
      </c>
      <c r="AW109" s="40" t="str">
        <f t="shared" ref="AW109:AW111" si="29">IF(AV109="","","-")</f>
        <v>-</v>
      </c>
      <c r="AX109" s="176">
        <f>IF(BD103="","",BD103)</f>
        <v>14</v>
      </c>
      <c r="AY109" s="303" t="str">
        <f>IF(BG103="","",IF(BG103="○","×",IF(BG103="×","○")))</f>
        <v>○</v>
      </c>
      <c r="AZ109" s="43">
        <f>IF(BF106="","",BF106)</f>
        <v>21</v>
      </c>
      <c r="BA109" s="28" t="str">
        <f>IF(AZ109="","","-")</f>
        <v>-</v>
      </c>
      <c r="BB109" s="175">
        <f>IF(BD106="","",BD106)</f>
        <v>15</v>
      </c>
      <c r="BC109" s="303" t="str">
        <f>IF(BG106="","",IF(BG106="○","×",IF(BG106="×","○")))</f>
        <v>×</v>
      </c>
      <c r="BD109" s="367"/>
      <c r="BE109" s="368"/>
      <c r="BF109" s="368"/>
      <c r="BG109" s="371"/>
      <c r="BH109" s="307" t="s">
        <v>306</v>
      </c>
      <c r="BI109" s="308"/>
      <c r="BJ109" s="308"/>
      <c r="BK109" s="309"/>
      <c r="BL109" s="1"/>
      <c r="BM109" s="178"/>
      <c r="BN109" s="179"/>
      <c r="BO109" s="178"/>
      <c r="BP109" s="179"/>
      <c r="BQ109" s="4"/>
      <c r="BR109" s="179"/>
      <c r="BS109" s="179"/>
      <c r="BT109" s="4"/>
    </row>
    <row r="110" spans="3:72" ht="12" customHeight="1" x14ac:dyDescent="0.15">
      <c r="C110" s="72" t="s">
        <v>160</v>
      </c>
      <c r="D110" s="85" t="s">
        <v>241</v>
      </c>
      <c r="E110" s="37">
        <f>IF(S101="","",S101)</f>
        <v>23</v>
      </c>
      <c r="F110" s="28" t="str">
        <f t="shared" si="24"/>
        <v>-</v>
      </c>
      <c r="G110" s="176">
        <f>IF(Q101="","",Q101)</f>
        <v>21</v>
      </c>
      <c r="H110" s="304" t="str">
        <f>IF(J107="","",J107)</f>
        <v>-</v>
      </c>
      <c r="I110" s="41">
        <f>IF(S104="","",S104)</f>
        <v>16</v>
      </c>
      <c r="J110" s="28" t="str">
        <f t="shared" si="28"/>
        <v>-</v>
      </c>
      <c r="K110" s="176">
        <f>IF(Q104="","",Q104)</f>
        <v>21</v>
      </c>
      <c r="L110" s="304" t="str">
        <f>IF(N107="","",N107)</f>
        <v/>
      </c>
      <c r="M110" s="41">
        <f>IF(S107="","",S107)</f>
        <v>11</v>
      </c>
      <c r="N110" s="28" t="str">
        <f>IF(M110="","","-")</f>
        <v>-</v>
      </c>
      <c r="O110" s="176">
        <f>IF(Q107="","",Q107)</f>
        <v>21</v>
      </c>
      <c r="P110" s="304" t="str">
        <f>IF(R107="","",R107)</f>
        <v>-</v>
      </c>
      <c r="Q110" s="370"/>
      <c r="R110" s="356"/>
      <c r="S110" s="356"/>
      <c r="T110" s="372"/>
      <c r="U110" s="310"/>
      <c r="V110" s="311"/>
      <c r="W110" s="311"/>
      <c r="X110" s="312"/>
      <c r="Y110" s="1"/>
      <c r="Z110" s="12">
        <f>COUNTIF(E109:T111,"○")</f>
        <v>0</v>
      </c>
      <c r="AA110" s="13">
        <f>COUNTIF(E109:T111,"×")</f>
        <v>3</v>
      </c>
      <c r="AB110" s="6">
        <f>(IF((E109&gt;G109),1,0))+(IF((E110&gt;G110),1,0))+(IF((E111&gt;G111),1,0))+(IF((I109&gt;K109),1,0))+(IF((I110&gt;K110),1,0))+(IF((I111&gt;K111),1,0))+(IF((M109&gt;O109),1,0))+(IF((M110&gt;O110),1,0))+(IF((M111&gt;O111),1,0))+(IF((Q109&gt;S109),1,0))+(IF((Q110&gt;S110),1,0))+(IF((Q111&gt;S111),1,0))</f>
        <v>1</v>
      </c>
      <c r="AC110" s="7">
        <f>(IF((E109&lt;G109),1,0))+(IF((E110&lt;G110),1,0))+(IF((E111&lt;G111),1,0))+(IF((I109&lt;K109),1,0))+(IF((I110&lt;K110),1,0))+(IF((I111&lt;K111),1,0))+(IF((M109&lt;O109),1,0))+(IF((M110&lt;O110),1,0))+(IF((M111&lt;O111),1,0))+(IF((Q109&lt;S109),1,0))+(IF((Q110&lt;S110),1,0))+(IF((Q111&lt;S111),1,0))</f>
        <v>6</v>
      </c>
      <c r="AD110" s="8">
        <f>AB110-AC110</f>
        <v>-5</v>
      </c>
      <c r="AE110" s="13">
        <f>SUM(E109:E111,I109:I111,M109:M111,Q109:Q111)</f>
        <v>104</v>
      </c>
      <c r="AF110" s="13">
        <f>SUM(G109:G111,K109:K111,O109:O111,S109:S111)</f>
        <v>147</v>
      </c>
      <c r="AG110" s="14">
        <f>AE110-AF110</f>
        <v>-43</v>
      </c>
      <c r="AP110" s="127" t="s">
        <v>296</v>
      </c>
      <c r="AQ110" s="85" t="s">
        <v>297</v>
      </c>
      <c r="AR110" s="37">
        <f>IF(BF101="","",BF101)</f>
        <v>18</v>
      </c>
      <c r="AS110" s="28" t="str">
        <f t="shared" si="25"/>
        <v>-</v>
      </c>
      <c r="AT110" s="176">
        <f>IF(BD101="","",BD101)</f>
        <v>21</v>
      </c>
      <c r="AU110" s="304" t="str">
        <f>IF(AW107="","",AW107)</f>
        <v>-</v>
      </c>
      <c r="AV110" s="41">
        <f>IF(BF104="","",BF104)</f>
        <v>21</v>
      </c>
      <c r="AW110" s="28" t="str">
        <f t="shared" si="29"/>
        <v>-</v>
      </c>
      <c r="AX110" s="176">
        <f>IF(BD104="","",BD104)</f>
        <v>19</v>
      </c>
      <c r="AY110" s="304" t="str">
        <f>IF(BA107="","",BA107)</f>
        <v/>
      </c>
      <c r="AZ110" s="41">
        <f>IF(BF107="","",BF107)</f>
        <v>10</v>
      </c>
      <c r="BA110" s="28" t="str">
        <f>IF(AZ110="","","-")</f>
        <v>-</v>
      </c>
      <c r="BB110" s="176">
        <f>IF(BD107="","",BD107)</f>
        <v>21</v>
      </c>
      <c r="BC110" s="304" t="str">
        <f>IF(BE107="","",BE107)</f>
        <v>-</v>
      </c>
      <c r="BD110" s="370"/>
      <c r="BE110" s="356"/>
      <c r="BF110" s="356"/>
      <c r="BG110" s="372"/>
      <c r="BH110" s="310"/>
      <c r="BI110" s="311"/>
      <c r="BJ110" s="311"/>
      <c r="BK110" s="312"/>
      <c r="BL110" s="1"/>
      <c r="BM110" s="12">
        <f>COUNTIF(AR109:BG111,"○")</f>
        <v>2</v>
      </c>
      <c r="BN110" s="13">
        <f>COUNTIF(AR109:BG111,"×")</f>
        <v>1</v>
      </c>
      <c r="BO110" s="6">
        <f>(IF((AR109&gt;AT109),1,0))+(IF((AR110&gt;AT110),1,0))+(IF((AR111&gt;AT111),1,0))+(IF((AV109&gt;AX109),1,0))+(IF((AV110&gt;AX110),1,0))+(IF((AV111&gt;AX111),1,0))+(IF((AZ109&gt;BB109),1,0))+(IF((AZ110&gt;BB110),1,0))+(IF((AZ111&gt;BB111),1,0))+(IF((BD109&gt;BF109),1,0))+(IF((BD110&gt;BF110),1,0))+(IF((BD111&gt;BF111),1,0))</f>
        <v>5</v>
      </c>
      <c r="BP110" s="7">
        <f>(IF((AR109&lt;AT109),1,0))+(IF((AR110&lt;AT110),1,0))+(IF((AR111&lt;AT111),1,0))+(IF((AV109&lt;AX109),1,0))+(IF((AV110&lt;AX110),1,0))+(IF((AV111&lt;AX111),1,0))+(IF((AZ109&lt;BB109),1,0))+(IF((AZ110&lt;BB110),1,0))+(IF((AZ111&lt;BB111),1,0))+(IF((BD109&lt;BF109),1,0))+(IF((BD110&lt;BF110),1,0))+(IF((BD111&lt;BF111),1,0))</f>
        <v>3</v>
      </c>
      <c r="BQ110" s="8">
        <f>BO110-BP110</f>
        <v>2</v>
      </c>
      <c r="BR110" s="13">
        <f>SUM(AR109:AR111,AV109:AV111,AZ109:AZ111,BD109:BD111)</f>
        <v>153</v>
      </c>
      <c r="BS110" s="13">
        <f>SUM(AT109:AT111,AX109:AX111,BB109:BB111,BF109:BF111)</f>
        <v>142</v>
      </c>
      <c r="BT110" s="14">
        <f>BR110-BS110</f>
        <v>11</v>
      </c>
    </row>
    <row r="111" spans="3:72" ht="12" customHeight="1" thickBot="1" x14ac:dyDescent="0.2">
      <c r="C111" s="70"/>
      <c r="D111" s="82" t="s">
        <v>77</v>
      </c>
      <c r="E111" s="44">
        <f>IF(S102="","",S102)</f>
        <v>15</v>
      </c>
      <c r="F111" s="45" t="str">
        <f t="shared" si="24"/>
        <v>-</v>
      </c>
      <c r="G111" s="177">
        <f>IF(Q102="","",Q102)</f>
        <v>21</v>
      </c>
      <c r="H111" s="314" t="str">
        <f>IF(J108="","",J108)</f>
        <v/>
      </c>
      <c r="I111" s="46" t="str">
        <f>IF(S105="","",S105)</f>
        <v/>
      </c>
      <c r="J111" s="45" t="str">
        <f t="shared" si="28"/>
        <v/>
      </c>
      <c r="K111" s="177" t="str">
        <f>IF(Q105="","",Q105)</f>
        <v/>
      </c>
      <c r="L111" s="314" t="str">
        <f>IF(N108="","",N108)</f>
        <v/>
      </c>
      <c r="M111" s="46" t="str">
        <f>IF(S108="","",S108)</f>
        <v/>
      </c>
      <c r="N111" s="45" t="str">
        <f>IF(M111="","","-")</f>
        <v/>
      </c>
      <c r="O111" s="177" t="str">
        <f>IF(Q108="","",Q108)</f>
        <v/>
      </c>
      <c r="P111" s="314" t="str">
        <f>IF(R108="","",R108)</f>
        <v/>
      </c>
      <c r="Q111" s="373"/>
      <c r="R111" s="374"/>
      <c r="S111" s="374"/>
      <c r="T111" s="375"/>
      <c r="U111" s="24">
        <f>Z110</f>
        <v>0</v>
      </c>
      <c r="V111" s="25" t="s">
        <v>30</v>
      </c>
      <c r="W111" s="25">
        <f>AA110</f>
        <v>3</v>
      </c>
      <c r="X111" s="26" t="s">
        <v>27</v>
      </c>
      <c r="Y111" s="1"/>
      <c r="Z111" s="20"/>
      <c r="AA111" s="21"/>
      <c r="AB111" s="20"/>
      <c r="AC111" s="21"/>
      <c r="AD111" s="22"/>
      <c r="AE111" s="21"/>
      <c r="AF111" s="21"/>
      <c r="AG111" s="22"/>
      <c r="AP111" s="70"/>
      <c r="AQ111" s="82" t="s">
        <v>298</v>
      </c>
      <c r="AR111" s="44">
        <f>IF(BF102="","",BF102)</f>
        <v>21</v>
      </c>
      <c r="AS111" s="45" t="str">
        <f t="shared" si="25"/>
        <v>-</v>
      </c>
      <c r="AT111" s="177">
        <f>IF(BD102="","",BD102)</f>
        <v>18</v>
      </c>
      <c r="AU111" s="314" t="str">
        <f>IF(AW108="","",AW108)</f>
        <v>-</v>
      </c>
      <c r="AV111" s="46" t="str">
        <f>IF(BF105="","",BF105)</f>
        <v/>
      </c>
      <c r="AW111" s="45" t="str">
        <f t="shared" si="29"/>
        <v/>
      </c>
      <c r="AX111" s="177" t="str">
        <f>IF(BD105="","",BD105)</f>
        <v/>
      </c>
      <c r="AY111" s="314" t="str">
        <f>IF(BA108="","",BA108)</f>
        <v/>
      </c>
      <c r="AZ111" s="46">
        <f>IF(BF108="","",BF108)</f>
        <v>20</v>
      </c>
      <c r="BA111" s="45" t="str">
        <f>IF(AZ111="","","-")</f>
        <v>-</v>
      </c>
      <c r="BB111" s="177">
        <f>IF(BD108="","",BD108)</f>
        <v>22</v>
      </c>
      <c r="BC111" s="314" t="str">
        <f>IF(BE108="","",BE108)</f>
        <v>-</v>
      </c>
      <c r="BD111" s="373"/>
      <c r="BE111" s="374"/>
      <c r="BF111" s="374"/>
      <c r="BG111" s="375"/>
      <c r="BH111" s="24">
        <f>BM110</f>
        <v>2</v>
      </c>
      <c r="BI111" s="25" t="s">
        <v>30</v>
      </c>
      <c r="BJ111" s="25">
        <f>BN110</f>
        <v>1</v>
      </c>
      <c r="BK111" s="26" t="s">
        <v>27</v>
      </c>
      <c r="BL111" s="1"/>
      <c r="BM111" s="20"/>
      <c r="BN111" s="21"/>
      <c r="BO111" s="20"/>
      <c r="BP111" s="21"/>
      <c r="BQ111" s="22"/>
      <c r="BR111" s="21"/>
      <c r="BS111" s="21"/>
      <c r="BT111" s="22"/>
    </row>
    <row r="112" spans="3:72" ht="5.0999999999999996" customHeight="1" thickBot="1" x14ac:dyDescent="0.2">
      <c r="C112" s="89"/>
      <c r="D112" s="92"/>
      <c r="E112" s="92"/>
      <c r="F112" s="92"/>
      <c r="G112" s="92"/>
      <c r="H112" s="92"/>
      <c r="I112" s="91"/>
      <c r="J112" s="91"/>
      <c r="K112" s="91"/>
      <c r="L112" s="91"/>
      <c r="M112" s="91"/>
      <c r="N112" s="91"/>
      <c r="O112" s="91"/>
      <c r="P112" s="91"/>
      <c r="Q112" s="91"/>
      <c r="R112" s="91"/>
      <c r="S112" s="65"/>
      <c r="T112" s="65"/>
      <c r="U112" s="65"/>
      <c r="V112" s="65"/>
      <c r="W112" s="65"/>
      <c r="X112" s="90"/>
      <c r="Y112" s="89"/>
      <c r="Z112" s="89"/>
      <c r="AA112" s="89"/>
      <c r="AB112" s="89"/>
      <c r="AC112" s="89"/>
      <c r="AD112" s="89"/>
      <c r="AE112" s="89"/>
      <c r="AF112" s="89"/>
      <c r="AG112" s="89"/>
      <c r="AH112" s="89"/>
      <c r="AI112" s="89"/>
      <c r="AJ112" s="89"/>
      <c r="AK112" s="89"/>
      <c r="AL112" s="89"/>
      <c r="AM112" s="89"/>
      <c r="AN112" s="89"/>
      <c r="AO112" s="89"/>
      <c r="AP112" s="89"/>
      <c r="AQ112" s="89"/>
      <c r="AR112" s="89"/>
      <c r="AS112" s="89"/>
      <c r="AT112" s="89"/>
      <c r="AU112" s="89"/>
      <c r="AV112" s="89"/>
    </row>
    <row r="113" spans="3:76" ht="12" customHeight="1" x14ac:dyDescent="0.15">
      <c r="C113" s="433" t="s">
        <v>38</v>
      </c>
      <c r="D113" s="443"/>
      <c r="E113" s="404" t="str">
        <f>C115</f>
        <v>酒井潤也</v>
      </c>
      <c r="F113" s="386"/>
      <c r="G113" s="386"/>
      <c r="H113" s="405"/>
      <c r="I113" s="385" t="str">
        <f>C118</f>
        <v>田岡勇人</v>
      </c>
      <c r="J113" s="386"/>
      <c r="K113" s="386"/>
      <c r="L113" s="405"/>
      <c r="M113" s="385" t="str">
        <f>C121</f>
        <v>齋藤祐作</v>
      </c>
      <c r="N113" s="386"/>
      <c r="O113" s="386"/>
      <c r="P113" s="405"/>
      <c r="Q113" s="385" t="str">
        <f>C124</f>
        <v>加藤　翔</v>
      </c>
      <c r="R113" s="386"/>
      <c r="S113" s="386"/>
      <c r="T113" s="387"/>
      <c r="U113" s="322" t="s">
        <v>21</v>
      </c>
      <c r="V113" s="323"/>
      <c r="W113" s="323"/>
      <c r="X113" s="324"/>
      <c r="Y113" s="1"/>
      <c r="Z113" s="327" t="s">
        <v>23</v>
      </c>
      <c r="AA113" s="329"/>
      <c r="AB113" s="327" t="s">
        <v>24</v>
      </c>
      <c r="AC113" s="328"/>
      <c r="AD113" s="329"/>
      <c r="AE113" s="330" t="s">
        <v>25</v>
      </c>
      <c r="AF113" s="331"/>
      <c r="AG113" s="332"/>
      <c r="AP113" s="433" t="s">
        <v>72</v>
      </c>
      <c r="AQ113" s="443"/>
      <c r="AR113" s="404" t="str">
        <f>AP115</f>
        <v>石崎　健</v>
      </c>
      <c r="AS113" s="386"/>
      <c r="AT113" s="386"/>
      <c r="AU113" s="405"/>
      <c r="AV113" s="385" t="str">
        <f>AP118</f>
        <v>濱田佳希</v>
      </c>
      <c r="AW113" s="386"/>
      <c r="AX113" s="386"/>
      <c r="AY113" s="405"/>
      <c r="AZ113" s="385" t="str">
        <f>AP121</f>
        <v>安藤貴啓</v>
      </c>
      <c r="BA113" s="386"/>
      <c r="BB113" s="386"/>
      <c r="BC113" s="405"/>
      <c r="BD113" s="385" t="str">
        <f>AP124</f>
        <v>續木正</v>
      </c>
      <c r="BE113" s="386"/>
      <c r="BF113" s="386"/>
      <c r="BG113" s="387"/>
      <c r="BH113" s="322" t="s">
        <v>21</v>
      </c>
      <c r="BI113" s="323"/>
      <c r="BJ113" s="323"/>
      <c r="BK113" s="324"/>
      <c r="BL113" s="1"/>
      <c r="BM113" s="327" t="s">
        <v>23</v>
      </c>
      <c r="BN113" s="329"/>
      <c r="BO113" s="327" t="s">
        <v>24</v>
      </c>
      <c r="BP113" s="328"/>
      <c r="BQ113" s="329"/>
      <c r="BR113" s="330" t="s">
        <v>25</v>
      </c>
      <c r="BS113" s="331"/>
      <c r="BT113" s="332"/>
    </row>
    <row r="114" spans="3:76" ht="12" customHeight="1" thickBot="1" x14ac:dyDescent="0.2">
      <c r="C114" s="435"/>
      <c r="D114" s="444"/>
      <c r="E114" s="406" t="str">
        <f>C116</f>
        <v>加地康二</v>
      </c>
      <c r="F114" s="390"/>
      <c r="G114" s="390"/>
      <c r="H114" s="391"/>
      <c r="I114" s="389" t="str">
        <f>C119</f>
        <v>長野祐也</v>
      </c>
      <c r="J114" s="390"/>
      <c r="K114" s="390"/>
      <c r="L114" s="391"/>
      <c r="M114" s="389" t="str">
        <f>C122</f>
        <v>斉藤博昭</v>
      </c>
      <c r="N114" s="390"/>
      <c r="O114" s="390"/>
      <c r="P114" s="391"/>
      <c r="Q114" s="389" t="str">
        <f>C125</f>
        <v>前川尚輝</v>
      </c>
      <c r="R114" s="390"/>
      <c r="S114" s="390"/>
      <c r="T114" s="393"/>
      <c r="U114" s="364" t="s">
        <v>22</v>
      </c>
      <c r="V114" s="365"/>
      <c r="W114" s="365"/>
      <c r="X114" s="366"/>
      <c r="Y114" s="1"/>
      <c r="Z114" s="172" t="s">
        <v>26</v>
      </c>
      <c r="AA114" s="174" t="s">
        <v>27</v>
      </c>
      <c r="AB114" s="172" t="s">
        <v>20</v>
      </c>
      <c r="AC114" s="174" t="s">
        <v>28</v>
      </c>
      <c r="AD114" s="173" t="s">
        <v>29</v>
      </c>
      <c r="AE114" s="174" t="s">
        <v>20</v>
      </c>
      <c r="AF114" s="174" t="s">
        <v>28</v>
      </c>
      <c r="AG114" s="173" t="s">
        <v>29</v>
      </c>
      <c r="AP114" s="435"/>
      <c r="AQ114" s="444"/>
      <c r="AR114" s="406" t="str">
        <f>AP116</f>
        <v>立川真也</v>
      </c>
      <c r="AS114" s="390"/>
      <c r="AT114" s="390"/>
      <c r="AU114" s="391"/>
      <c r="AV114" s="389" t="str">
        <f>AP119</f>
        <v>宇賀滉一郎</v>
      </c>
      <c r="AW114" s="390"/>
      <c r="AX114" s="390"/>
      <c r="AY114" s="391"/>
      <c r="AZ114" s="389" t="str">
        <f>AP122</f>
        <v>三笠孝幸</v>
      </c>
      <c r="BA114" s="390"/>
      <c r="BB114" s="390"/>
      <c r="BC114" s="391"/>
      <c r="BD114" s="389" t="str">
        <f>AP125</f>
        <v>郭 昊</v>
      </c>
      <c r="BE114" s="390"/>
      <c r="BF114" s="390"/>
      <c r="BG114" s="393"/>
      <c r="BH114" s="364" t="s">
        <v>22</v>
      </c>
      <c r="BI114" s="365"/>
      <c r="BJ114" s="365"/>
      <c r="BK114" s="366"/>
      <c r="BL114" s="1"/>
      <c r="BM114" s="172" t="s">
        <v>26</v>
      </c>
      <c r="BN114" s="174" t="s">
        <v>27</v>
      </c>
      <c r="BO114" s="172" t="s">
        <v>20</v>
      </c>
      <c r="BP114" s="174" t="s">
        <v>28</v>
      </c>
      <c r="BQ114" s="173" t="s">
        <v>29</v>
      </c>
      <c r="BR114" s="174" t="s">
        <v>20</v>
      </c>
      <c r="BS114" s="174" t="s">
        <v>28</v>
      </c>
      <c r="BT114" s="173" t="s">
        <v>29</v>
      </c>
    </row>
    <row r="115" spans="3:76" ht="12" customHeight="1" x14ac:dyDescent="0.15">
      <c r="C115" s="80" t="s">
        <v>106</v>
      </c>
      <c r="D115" s="79" t="s">
        <v>105</v>
      </c>
      <c r="E115" s="352"/>
      <c r="F115" s="353"/>
      <c r="G115" s="353"/>
      <c r="H115" s="354"/>
      <c r="I115" s="27">
        <v>21</v>
      </c>
      <c r="J115" s="28" t="str">
        <f>IF(I115="","","-")</f>
        <v>-</v>
      </c>
      <c r="K115" s="29">
        <v>19</v>
      </c>
      <c r="L115" s="336" t="str">
        <f>IF(I115&lt;&gt;"",IF(I115&gt;K115,IF(I116&gt;K116,"○",IF(I117&gt;K117,"○","×")),IF(I116&gt;K116,IF(I117&gt;K117,"○","×"),"×")),"")</f>
        <v>○</v>
      </c>
      <c r="M115" s="27">
        <v>13</v>
      </c>
      <c r="N115" s="30" t="str">
        <f t="shared" ref="N115:N120" si="30">IF(M115="","","-")</f>
        <v>-</v>
      </c>
      <c r="O115" s="31">
        <v>21</v>
      </c>
      <c r="P115" s="336" t="str">
        <f>IF(M115&lt;&gt;"",IF(M115&gt;O115,IF(M116&gt;O116,"○",IF(M117&gt;O117,"○","×")),IF(M116&gt;O116,IF(M117&gt;O117,"○","×"),"×")),"")</f>
        <v>○</v>
      </c>
      <c r="Q115" s="32">
        <v>10</v>
      </c>
      <c r="R115" s="30" t="str">
        <f t="shared" ref="R115:R123" si="31">IF(Q115="","","-")</f>
        <v>-</v>
      </c>
      <c r="S115" s="29">
        <v>21</v>
      </c>
      <c r="T115" s="337" t="str">
        <f>IF(Q115&lt;&gt;"",IF(Q115&gt;S115,IF(Q116&gt;S116,"○",IF(Q117&gt;S117,"○","×")),IF(Q116&gt;S116,IF(Q117&gt;S117,"○","×"),"×")),"")</f>
        <v>×</v>
      </c>
      <c r="U115" s="361" t="s">
        <v>310</v>
      </c>
      <c r="V115" s="362"/>
      <c r="W115" s="362"/>
      <c r="X115" s="363"/>
      <c r="Y115" s="1"/>
      <c r="Z115" s="12"/>
      <c r="AA115" s="13"/>
      <c r="AB115" s="178"/>
      <c r="AC115" s="179"/>
      <c r="AD115" s="4"/>
      <c r="AE115" s="13"/>
      <c r="AF115" s="13"/>
      <c r="AG115" s="14"/>
      <c r="AP115" s="129" t="s">
        <v>130</v>
      </c>
      <c r="AQ115" s="107" t="s">
        <v>87</v>
      </c>
      <c r="AR115" s="352"/>
      <c r="AS115" s="353"/>
      <c r="AT115" s="353"/>
      <c r="AU115" s="354"/>
      <c r="AV115" s="27">
        <v>13</v>
      </c>
      <c r="AW115" s="28" t="str">
        <f>IF(AV115="","","-")</f>
        <v>-</v>
      </c>
      <c r="AX115" s="29">
        <v>21</v>
      </c>
      <c r="AY115" s="336" t="str">
        <f>IF(AV115&lt;&gt;"",IF(AV115&gt;AX115,IF(AV116&gt;AX116,"○",IF(AV117&gt;AX117,"○","×")),IF(AV116&gt;AX116,IF(AV117&gt;AX117,"○","×"),"×")),"")</f>
        <v>×</v>
      </c>
      <c r="AZ115" s="27">
        <v>21</v>
      </c>
      <c r="BA115" s="30" t="str">
        <f t="shared" ref="BA115:BA120" si="32">IF(AZ115="","","-")</f>
        <v>-</v>
      </c>
      <c r="BB115" s="31">
        <v>11</v>
      </c>
      <c r="BC115" s="336" t="str">
        <f>IF(AZ115&lt;&gt;"",IF(AZ115&gt;BB115,IF(AZ116&gt;BB116,"○",IF(AZ117&gt;BB117,"○","×")),IF(AZ116&gt;BB116,IF(AZ117&gt;BB117,"○","×"),"×")),"")</f>
        <v>○</v>
      </c>
      <c r="BD115" s="32">
        <v>21</v>
      </c>
      <c r="BE115" s="30" t="str">
        <f t="shared" ref="BE115:BE123" si="33">IF(BD115="","","-")</f>
        <v>-</v>
      </c>
      <c r="BF115" s="29">
        <v>12</v>
      </c>
      <c r="BG115" s="337" t="str">
        <f>IF(BD115&lt;&gt;"",IF(BD115&gt;BF115,IF(BD116&gt;BF116,"○",IF(BD117&gt;BF117,"○","×")),IF(BD116&gt;BF116,IF(BD117&gt;BF117,"○","×"),"×")),"")</f>
        <v>○</v>
      </c>
      <c r="BH115" s="361" t="s">
        <v>306</v>
      </c>
      <c r="BI115" s="362"/>
      <c r="BJ115" s="362"/>
      <c r="BK115" s="363"/>
      <c r="BL115" s="1"/>
      <c r="BM115" s="12"/>
      <c r="BN115" s="13"/>
      <c r="BO115" s="178"/>
      <c r="BP115" s="179"/>
      <c r="BQ115" s="4"/>
      <c r="BR115" s="13"/>
      <c r="BS115" s="13"/>
      <c r="BT115" s="14"/>
    </row>
    <row r="116" spans="3:76" ht="12" customHeight="1" x14ac:dyDescent="0.15">
      <c r="C116" s="72" t="s">
        <v>104</v>
      </c>
      <c r="D116" s="71" t="s">
        <v>103</v>
      </c>
      <c r="E116" s="355"/>
      <c r="F116" s="356"/>
      <c r="G116" s="356"/>
      <c r="H116" s="357"/>
      <c r="I116" s="27">
        <v>23</v>
      </c>
      <c r="J116" s="28" t="str">
        <f>IF(I116="","","-")</f>
        <v>-</v>
      </c>
      <c r="K116" s="33">
        <v>21</v>
      </c>
      <c r="L116" s="333"/>
      <c r="M116" s="27">
        <v>21</v>
      </c>
      <c r="N116" s="28" t="str">
        <f t="shared" si="30"/>
        <v>-</v>
      </c>
      <c r="O116" s="29">
        <v>18</v>
      </c>
      <c r="P116" s="333"/>
      <c r="Q116" s="27">
        <v>7</v>
      </c>
      <c r="R116" s="28" t="str">
        <f t="shared" si="31"/>
        <v>-</v>
      </c>
      <c r="S116" s="29">
        <v>21</v>
      </c>
      <c r="T116" s="305"/>
      <c r="U116" s="310"/>
      <c r="V116" s="311"/>
      <c r="W116" s="311"/>
      <c r="X116" s="312"/>
      <c r="Y116" s="1"/>
      <c r="Z116" s="12">
        <f>COUNTIF(E115:T117,"○")</f>
        <v>2</v>
      </c>
      <c r="AA116" s="13">
        <f>COUNTIF(E115:T117,"×")</f>
        <v>1</v>
      </c>
      <c r="AB116" s="6">
        <f>(IF((E115&gt;G115),1,0))+(IF((E116&gt;G116),1,0))+(IF((E117&gt;G117),1,0))+(IF((I115&gt;K115),1,0))+(IF((I116&gt;K116),1,0))+(IF((I117&gt;K117),1,0))+(IF((M115&gt;O115),1,0))+(IF((M116&gt;O116),1,0))+(IF((M117&gt;O117),1,0))+(IF((Q115&gt;S115),1,0))+(IF((Q116&gt;S116),1,0))+(IF((Q117&gt;S117),1,0))</f>
        <v>4</v>
      </c>
      <c r="AC116" s="7">
        <f>(IF((E115&lt;G115),1,0))+(IF((E116&lt;G116),1,0))+(IF((E117&lt;G117),1,0))+(IF((I115&lt;K115),1,0))+(IF((I116&lt;K116),1,0))+(IF((I117&lt;K117),1,0))+(IF((M115&lt;O115),1,0))+(IF((M116&lt;O116),1,0))+(IF((M117&lt;O117),1,0))+(IF((Q115&lt;S115),1,0))+(IF((Q116&lt;S116),1,0))+(IF((Q117&lt;S117),1,0))</f>
        <v>3</v>
      </c>
      <c r="AD116" s="8">
        <f>AB116-AC116</f>
        <v>1</v>
      </c>
      <c r="AE116" s="13">
        <f>SUM(E115:E117,I115:I117,M115:M117,Q115:Q117)</f>
        <v>116</v>
      </c>
      <c r="AF116" s="13">
        <f>SUM(G115:G117,K115:K117,O115:O117,S115:S117)</f>
        <v>140</v>
      </c>
      <c r="AG116" s="14">
        <f>AE116-AF116</f>
        <v>-24</v>
      </c>
      <c r="AP116" s="127" t="s">
        <v>127</v>
      </c>
      <c r="AQ116" s="85" t="s">
        <v>87</v>
      </c>
      <c r="AR116" s="355"/>
      <c r="AS116" s="356"/>
      <c r="AT116" s="356"/>
      <c r="AU116" s="357"/>
      <c r="AV116" s="27">
        <v>21</v>
      </c>
      <c r="AW116" s="28" t="str">
        <f>IF(AV116="","","-")</f>
        <v>-</v>
      </c>
      <c r="AX116" s="33">
        <v>19</v>
      </c>
      <c r="AY116" s="333"/>
      <c r="AZ116" s="27">
        <v>19</v>
      </c>
      <c r="BA116" s="28" t="str">
        <f t="shared" si="32"/>
        <v>-</v>
      </c>
      <c r="BB116" s="29">
        <v>21</v>
      </c>
      <c r="BC116" s="333"/>
      <c r="BD116" s="27">
        <v>21</v>
      </c>
      <c r="BE116" s="28" t="str">
        <f t="shared" si="33"/>
        <v>-</v>
      </c>
      <c r="BF116" s="29">
        <v>11</v>
      </c>
      <c r="BG116" s="305"/>
      <c r="BH116" s="310"/>
      <c r="BI116" s="311"/>
      <c r="BJ116" s="311"/>
      <c r="BK116" s="312"/>
      <c r="BL116" s="1"/>
      <c r="BM116" s="12">
        <f>COUNTIF(AR115:BG117,"○")</f>
        <v>2</v>
      </c>
      <c r="BN116" s="13">
        <f>COUNTIF(AR115:BG117,"×")</f>
        <v>1</v>
      </c>
      <c r="BO116" s="6">
        <f>(IF((AR115&gt;AT115),1,0))+(IF((AR116&gt;AT116),1,0))+(IF((AR117&gt;AT117),1,0))+(IF((AV115&gt;AX115),1,0))+(IF((AV116&gt;AX116),1,0))+(IF((AV117&gt;AX117),1,0))+(IF((AZ115&gt;BB115),1,0))+(IF((AZ116&gt;BB116),1,0))+(IF((AZ117&gt;BB117),1,0))+(IF((BD115&gt;BF115),1,0))+(IF((BD116&gt;BF116),1,0))+(IF((BD117&gt;BF117),1,0))</f>
        <v>5</v>
      </c>
      <c r="BP116" s="7">
        <f>(IF((AR115&lt;AT115),1,0))+(IF((AR116&lt;AT116),1,0))+(IF((AR117&lt;AT117),1,0))+(IF((AV115&lt;AX115),1,0))+(IF((AV116&lt;AX116),1,0))+(IF((AV117&lt;AX117),1,0))+(IF((AZ115&lt;BB115),1,0))+(IF((AZ116&lt;BB116),1,0))+(IF((AZ117&lt;BB117),1,0))+(IF((BD115&lt;BF115),1,0))+(IF((BD116&lt;BF116),1,0))+(IF((BD117&lt;BF117),1,0))</f>
        <v>3</v>
      </c>
      <c r="BQ116" s="8">
        <f>BO116-BP116</f>
        <v>2</v>
      </c>
      <c r="BR116" s="13">
        <f>SUM(AR115:AR117,AV115:AV117,AZ115:AZ117,BD115:BD117)</f>
        <v>144</v>
      </c>
      <c r="BS116" s="13">
        <f>SUM(AT115:AT117,AX115:AX117,BB115:BB117,BF115:BF117)</f>
        <v>134</v>
      </c>
      <c r="BT116" s="14">
        <f>BR116-BS116</f>
        <v>10</v>
      </c>
    </row>
    <row r="117" spans="3:76" ht="12" customHeight="1" x14ac:dyDescent="0.15">
      <c r="C117" s="72"/>
      <c r="D117" s="88" t="s">
        <v>75</v>
      </c>
      <c r="E117" s="358"/>
      <c r="F117" s="359"/>
      <c r="G117" s="359"/>
      <c r="H117" s="360"/>
      <c r="I117" s="34"/>
      <c r="J117" s="28" t="str">
        <f>IF(I117="","","-")</f>
        <v/>
      </c>
      <c r="K117" s="35"/>
      <c r="L117" s="334"/>
      <c r="M117" s="34">
        <v>21</v>
      </c>
      <c r="N117" s="36" t="str">
        <f t="shared" si="30"/>
        <v>-</v>
      </c>
      <c r="O117" s="35">
        <v>19</v>
      </c>
      <c r="P117" s="333"/>
      <c r="Q117" s="34"/>
      <c r="R117" s="36" t="str">
        <f t="shared" si="31"/>
        <v/>
      </c>
      <c r="S117" s="35"/>
      <c r="T117" s="305"/>
      <c r="U117" s="9">
        <f>Z116</f>
        <v>2</v>
      </c>
      <c r="V117" s="10" t="s">
        <v>30</v>
      </c>
      <c r="W117" s="10">
        <f>AA116</f>
        <v>1</v>
      </c>
      <c r="X117" s="11" t="s">
        <v>27</v>
      </c>
      <c r="Y117" s="1"/>
      <c r="Z117" s="12"/>
      <c r="AA117" s="13"/>
      <c r="AB117" s="12"/>
      <c r="AC117" s="13"/>
      <c r="AD117" s="14"/>
      <c r="AE117" s="13"/>
      <c r="AF117" s="13"/>
      <c r="AG117" s="14"/>
      <c r="AP117" s="77"/>
      <c r="AQ117" s="128" t="s">
        <v>82</v>
      </c>
      <c r="AR117" s="358"/>
      <c r="AS117" s="359"/>
      <c r="AT117" s="359"/>
      <c r="AU117" s="360"/>
      <c r="AV117" s="34">
        <v>7</v>
      </c>
      <c r="AW117" s="28" t="str">
        <f>IF(AV117="","","-")</f>
        <v>-</v>
      </c>
      <c r="AX117" s="35">
        <v>21</v>
      </c>
      <c r="AY117" s="334"/>
      <c r="AZ117" s="34">
        <v>21</v>
      </c>
      <c r="BA117" s="36" t="str">
        <f t="shared" si="32"/>
        <v>-</v>
      </c>
      <c r="BB117" s="35">
        <v>18</v>
      </c>
      <c r="BC117" s="333"/>
      <c r="BD117" s="34"/>
      <c r="BE117" s="36" t="str">
        <f t="shared" si="33"/>
        <v/>
      </c>
      <c r="BF117" s="35"/>
      <c r="BG117" s="305"/>
      <c r="BH117" s="9">
        <f>BM116</f>
        <v>2</v>
      </c>
      <c r="BI117" s="10" t="s">
        <v>30</v>
      </c>
      <c r="BJ117" s="10">
        <f>BN116</f>
        <v>1</v>
      </c>
      <c r="BK117" s="11" t="s">
        <v>27</v>
      </c>
      <c r="BL117" s="1"/>
      <c r="BM117" s="12"/>
      <c r="BN117" s="13"/>
      <c r="BO117" s="12"/>
      <c r="BP117" s="13"/>
      <c r="BQ117" s="14"/>
      <c r="BR117" s="13"/>
      <c r="BS117" s="13"/>
      <c r="BT117" s="14"/>
    </row>
    <row r="118" spans="3:76" ht="12" customHeight="1" x14ac:dyDescent="0.15">
      <c r="C118" s="75" t="s">
        <v>125</v>
      </c>
      <c r="D118" s="86" t="s">
        <v>87</v>
      </c>
      <c r="E118" s="37">
        <f>IF(K115="","",K115)</f>
        <v>19</v>
      </c>
      <c r="F118" s="28" t="str">
        <f t="shared" ref="F118:F126" si="34">IF(E118="","","-")</f>
        <v>-</v>
      </c>
      <c r="G118" s="176">
        <f>IF(I115="","",I115)</f>
        <v>21</v>
      </c>
      <c r="H118" s="303" t="str">
        <f>IF(L115="","",IF(L115="○","×",IF(L115="×","○")))</f>
        <v>×</v>
      </c>
      <c r="I118" s="367"/>
      <c r="J118" s="368"/>
      <c r="K118" s="368"/>
      <c r="L118" s="369"/>
      <c r="M118" s="27">
        <v>17</v>
      </c>
      <c r="N118" s="28" t="str">
        <f t="shared" si="30"/>
        <v>-</v>
      </c>
      <c r="O118" s="29">
        <v>21</v>
      </c>
      <c r="P118" s="339" t="str">
        <f>IF(M118&lt;&gt;"",IF(M118&gt;O118,IF(M119&gt;O119,"○",IF(M120&gt;O120,"○","×")),IF(M119&gt;O119,IF(M120&gt;O120,"○","×"),"×")),"")</f>
        <v>×</v>
      </c>
      <c r="Q118" s="27">
        <v>11</v>
      </c>
      <c r="R118" s="28" t="str">
        <f t="shared" si="31"/>
        <v>-</v>
      </c>
      <c r="S118" s="29">
        <v>21</v>
      </c>
      <c r="T118" s="335" t="str">
        <f>IF(Q118&lt;&gt;"",IF(Q118&gt;S118,IF(Q119&gt;S119,"○",IF(Q120&gt;S120,"○","×")),IF(Q119&gt;S119,IF(Q120&gt;S120,"○","×"),"×")),"")</f>
        <v>×</v>
      </c>
      <c r="U118" s="307" t="s">
        <v>305</v>
      </c>
      <c r="V118" s="308"/>
      <c r="W118" s="308"/>
      <c r="X118" s="309"/>
      <c r="Y118" s="1"/>
      <c r="Z118" s="178"/>
      <c r="AA118" s="179"/>
      <c r="AB118" s="178"/>
      <c r="AC118" s="179"/>
      <c r="AD118" s="4"/>
      <c r="AE118" s="179"/>
      <c r="AF118" s="179"/>
      <c r="AG118" s="4"/>
      <c r="AP118" s="127" t="s">
        <v>140</v>
      </c>
      <c r="AQ118" s="86" t="s">
        <v>242</v>
      </c>
      <c r="AR118" s="37">
        <f>IF(AX115="","",AX115)</f>
        <v>21</v>
      </c>
      <c r="AS118" s="28" t="str">
        <f t="shared" ref="AS118:AS126" si="35">IF(AR118="","","-")</f>
        <v>-</v>
      </c>
      <c r="AT118" s="176">
        <f>IF(AV115="","",AV115)</f>
        <v>13</v>
      </c>
      <c r="AU118" s="303" t="str">
        <f>IF(AY115="","",IF(AY115="○","×",IF(AY115="×","○")))</f>
        <v>○</v>
      </c>
      <c r="AV118" s="367"/>
      <c r="AW118" s="368"/>
      <c r="AX118" s="368"/>
      <c r="AY118" s="369"/>
      <c r="AZ118" s="27">
        <v>27</v>
      </c>
      <c r="BA118" s="28" t="str">
        <f t="shared" si="32"/>
        <v>-</v>
      </c>
      <c r="BB118" s="29">
        <v>25</v>
      </c>
      <c r="BC118" s="339" t="str">
        <f>IF(AZ118&lt;&gt;"",IF(AZ118&gt;BB118,IF(AZ119&gt;BB119,"○",IF(AZ120&gt;BB120,"○","×")),IF(AZ119&gt;BB119,IF(AZ120&gt;BB120,"○","×"),"×")),"")</f>
        <v>○</v>
      </c>
      <c r="BD118" s="27">
        <v>21</v>
      </c>
      <c r="BE118" s="28" t="str">
        <f t="shared" si="33"/>
        <v>-</v>
      </c>
      <c r="BF118" s="29">
        <v>19</v>
      </c>
      <c r="BG118" s="335" t="str">
        <f>IF(BD118&lt;&gt;"",IF(BD118&gt;BF118,IF(BD119&gt;BF119,"○",IF(BD120&gt;BF120,"○","×")),IF(BD119&gt;BF119,IF(BD120&gt;BF120,"○","×"),"×")),"")</f>
        <v>○</v>
      </c>
      <c r="BH118" s="307" t="s">
        <v>304</v>
      </c>
      <c r="BI118" s="308"/>
      <c r="BJ118" s="308"/>
      <c r="BK118" s="309"/>
      <c r="BL118" s="1"/>
      <c r="BM118" s="178"/>
      <c r="BN118" s="179"/>
      <c r="BO118" s="178"/>
      <c r="BP118" s="179"/>
      <c r="BQ118" s="4"/>
      <c r="BR118" s="179"/>
      <c r="BS118" s="179"/>
      <c r="BT118" s="4"/>
    </row>
    <row r="119" spans="3:76" ht="12" customHeight="1" x14ac:dyDescent="0.15">
      <c r="C119" s="72" t="s">
        <v>124</v>
      </c>
      <c r="D119" s="85" t="s">
        <v>87</v>
      </c>
      <c r="E119" s="37">
        <f>IF(K116="","",K116)</f>
        <v>21</v>
      </c>
      <c r="F119" s="28" t="str">
        <f t="shared" si="34"/>
        <v>-</v>
      </c>
      <c r="G119" s="176">
        <f>IF(I116="","",I116)</f>
        <v>23</v>
      </c>
      <c r="H119" s="304" t="str">
        <f>IF(J116="","",J116)</f>
        <v>-</v>
      </c>
      <c r="I119" s="370"/>
      <c r="J119" s="356"/>
      <c r="K119" s="356"/>
      <c r="L119" s="357"/>
      <c r="M119" s="27">
        <v>19</v>
      </c>
      <c r="N119" s="28" t="str">
        <f t="shared" si="30"/>
        <v>-</v>
      </c>
      <c r="O119" s="29">
        <v>21</v>
      </c>
      <c r="P119" s="333"/>
      <c r="Q119" s="27">
        <v>25</v>
      </c>
      <c r="R119" s="28" t="str">
        <f t="shared" si="31"/>
        <v>-</v>
      </c>
      <c r="S119" s="29">
        <v>27</v>
      </c>
      <c r="T119" s="305"/>
      <c r="U119" s="310"/>
      <c r="V119" s="311"/>
      <c r="W119" s="311"/>
      <c r="X119" s="312"/>
      <c r="Y119" s="1"/>
      <c r="Z119" s="12">
        <f>COUNTIF(E118:T120,"○")</f>
        <v>0</v>
      </c>
      <c r="AA119" s="13">
        <f>COUNTIF(E118:T120,"×")</f>
        <v>3</v>
      </c>
      <c r="AB119" s="6">
        <f>(IF((E118&gt;G118),1,0))+(IF((E119&gt;G119),1,0))+(IF((E120&gt;G120),1,0))+(IF((I118&gt;K118),1,0))+(IF((I119&gt;K119),1,0))+(IF((I120&gt;K120),1,0))+(IF((M118&gt;O118),1,0))+(IF((M119&gt;O119),1,0))+(IF((M120&gt;O120),1,0))+(IF((Q118&gt;S118),1,0))+(IF((Q119&gt;S119),1,0))+(IF((Q120&gt;S120),1,0))</f>
        <v>0</v>
      </c>
      <c r="AC119" s="7">
        <f>(IF((E118&lt;G118),1,0))+(IF((E119&lt;G119),1,0))+(IF((E120&lt;G120),1,0))+(IF((I118&lt;K118),1,0))+(IF((I119&lt;K119),1,0))+(IF((I120&lt;K120),1,0))+(IF((M118&lt;O118),1,0))+(IF((M119&lt;O119),1,0))+(IF((M120&lt;O120),1,0))+(IF((Q118&lt;S118),1,0))+(IF((Q119&lt;S119),1,0))+(IF((Q120&lt;S120),1,0))</f>
        <v>6</v>
      </c>
      <c r="AD119" s="8">
        <f>AB119-AC119</f>
        <v>-6</v>
      </c>
      <c r="AE119" s="13">
        <f>SUM(E118:E120,I118:I120,M118:M120,Q118:Q120)</f>
        <v>112</v>
      </c>
      <c r="AF119" s="13">
        <f>SUM(G118:G120,K118:K120,O118:O120,S118:S120)</f>
        <v>134</v>
      </c>
      <c r="AG119" s="14">
        <f>AE119-AF119</f>
        <v>-22</v>
      </c>
      <c r="AP119" s="127" t="s">
        <v>138</v>
      </c>
      <c r="AQ119" s="85" t="s">
        <v>242</v>
      </c>
      <c r="AR119" s="37">
        <f>IF(AX116="","",AX116)</f>
        <v>19</v>
      </c>
      <c r="AS119" s="28" t="str">
        <f t="shared" si="35"/>
        <v>-</v>
      </c>
      <c r="AT119" s="176">
        <f>IF(AV116="","",AV116)</f>
        <v>21</v>
      </c>
      <c r="AU119" s="304" t="str">
        <f>IF(AW116="","",AW116)</f>
        <v>-</v>
      </c>
      <c r="AV119" s="370"/>
      <c r="AW119" s="356"/>
      <c r="AX119" s="356"/>
      <c r="AY119" s="357"/>
      <c r="AZ119" s="27">
        <v>21</v>
      </c>
      <c r="BA119" s="28" t="str">
        <f t="shared" si="32"/>
        <v>-</v>
      </c>
      <c r="BB119" s="29">
        <v>17</v>
      </c>
      <c r="BC119" s="333"/>
      <c r="BD119" s="27">
        <v>21</v>
      </c>
      <c r="BE119" s="28" t="str">
        <f t="shared" si="33"/>
        <v>-</v>
      </c>
      <c r="BF119" s="29">
        <v>10</v>
      </c>
      <c r="BG119" s="305"/>
      <c r="BH119" s="310"/>
      <c r="BI119" s="311"/>
      <c r="BJ119" s="311"/>
      <c r="BK119" s="312"/>
      <c r="BL119" s="1"/>
      <c r="BM119" s="12">
        <f>COUNTIF(AR118:BG120,"○")</f>
        <v>3</v>
      </c>
      <c r="BN119" s="13">
        <f>COUNTIF(AR118:BG120,"×")</f>
        <v>0</v>
      </c>
      <c r="BO119" s="6">
        <f>(IF((AR118&gt;AT118),1,0))+(IF((AR119&gt;AT119),1,0))+(IF((AR120&gt;AT120),1,0))+(IF((AV118&gt;AX118),1,0))+(IF((AV119&gt;AX119),1,0))+(IF((AV120&gt;AX120),1,0))+(IF((AZ118&gt;BB118),1,0))+(IF((AZ119&gt;BB119),1,0))+(IF((AZ120&gt;BB120),1,0))+(IF((BD118&gt;BF118),1,0))+(IF((BD119&gt;BF119),1,0))+(IF((BD120&gt;BF120),1,0))</f>
        <v>6</v>
      </c>
      <c r="BP119" s="7">
        <f>(IF((AR118&lt;AT118),1,0))+(IF((AR119&lt;AT119),1,0))+(IF((AR120&lt;AT120),1,0))+(IF((AV118&lt;AX118),1,0))+(IF((AV119&lt;AX119),1,0))+(IF((AV120&lt;AX120),1,0))+(IF((AZ118&lt;BB118),1,0))+(IF((AZ119&lt;BB119),1,0))+(IF((AZ120&lt;BB120),1,0))+(IF((BD118&lt;BF118),1,0))+(IF((BD119&lt;BF119),1,0))+(IF((BD120&lt;BF120),1,0))</f>
        <v>1</v>
      </c>
      <c r="BQ119" s="8">
        <f>BO119-BP119</f>
        <v>5</v>
      </c>
      <c r="BR119" s="13">
        <f>SUM(AR118:AR120,AV118:AV120,AZ118:AZ120,BD118:BD120)</f>
        <v>151</v>
      </c>
      <c r="BS119" s="13">
        <f>SUM(AT118:AT120,AX118:AX120,BB118:BB120,BF118:BF120)</f>
        <v>112</v>
      </c>
      <c r="BT119" s="14">
        <f>BR119-BS119</f>
        <v>39</v>
      </c>
    </row>
    <row r="120" spans="3:76" ht="12" customHeight="1" x14ac:dyDescent="0.15">
      <c r="C120" s="77"/>
      <c r="D120" s="87" t="s">
        <v>82</v>
      </c>
      <c r="E120" s="38" t="str">
        <f>IF(K117="","",K117)</f>
        <v/>
      </c>
      <c r="F120" s="28" t="str">
        <f t="shared" si="34"/>
        <v/>
      </c>
      <c r="G120" s="39" t="str">
        <f>IF(I117="","",I117)</f>
        <v/>
      </c>
      <c r="H120" s="338" t="str">
        <f>IF(J117="","",J117)</f>
        <v/>
      </c>
      <c r="I120" s="392"/>
      <c r="J120" s="359"/>
      <c r="K120" s="359"/>
      <c r="L120" s="360"/>
      <c r="M120" s="34"/>
      <c r="N120" s="28" t="str">
        <f t="shared" si="30"/>
        <v/>
      </c>
      <c r="O120" s="35"/>
      <c r="P120" s="334"/>
      <c r="Q120" s="34"/>
      <c r="R120" s="36" t="str">
        <f t="shared" si="31"/>
        <v/>
      </c>
      <c r="S120" s="35"/>
      <c r="T120" s="306"/>
      <c r="U120" s="9">
        <f>Z119</f>
        <v>0</v>
      </c>
      <c r="V120" s="10" t="s">
        <v>30</v>
      </c>
      <c r="W120" s="10">
        <f>AA119</f>
        <v>3</v>
      </c>
      <c r="X120" s="11" t="s">
        <v>27</v>
      </c>
      <c r="Y120" s="1"/>
      <c r="Z120" s="20"/>
      <c r="AA120" s="21"/>
      <c r="AB120" s="20"/>
      <c r="AC120" s="21"/>
      <c r="AD120" s="22"/>
      <c r="AE120" s="21"/>
      <c r="AF120" s="21"/>
      <c r="AG120" s="22"/>
      <c r="AP120" s="77"/>
      <c r="AQ120" s="87" t="s">
        <v>91</v>
      </c>
      <c r="AR120" s="38">
        <f>IF(AX117="","",AX117)</f>
        <v>21</v>
      </c>
      <c r="AS120" s="28" t="str">
        <f t="shared" si="35"/>
        <v>-</v>
      </c>
      <c r="AT120" s="39">
        <f>IF(AV117="","",AV117)</f>
        <v>7</v>
      </c>
      <c r="AU120" s="338" t="str">
        <f>IF(AW117="","",AW117)</f>
        <v>-</v>
      </c>
      <c r="AV120" s="392"/>
      <c r="AW120" s="359"/>
      <c r="AX120" s="359"/>
      <c r="AY120" s="360"/>
      <c r="AZ120" s="34"/>
      <c r="BA120" s="28" t="str">
        <f t="shared" si="32"/>
        <v/>
      </c>
      <c r="BB120" s="35"/>
      <c r="BC120" s="334"/>
      <c r="BD120" s="34"/>
      <c r="BE120" s="36" t="str">
        <f t="shared" si="33"/>
        <v/>
      </c>
      <c r="BF120" s="35"/>
      <c r="BG120" s="306"/>
      <c r="BH120" s="9">
        <f>BM119</f>
        <v>3</v>
      </c>
      <c r="BI120" s="10" t="s">
        <v>30</v>
      </c>
      <c r="BJ120" s="10">
        <f>BN119</f>
        <v>0</v>
      </c>
      <c r="BK120" s="11" t="s">
        <v>27</v>
      </c>
      <c r="BL120" s="1"/>
      <c r="BM120" s="20"/>
      <c r="BN120" s="21"/>
      <c r="BO120" s="20"/>
      <c r="BP120" s="21"/>
      <c r="BQ120" s="22"/>
      <c r="BR120" s="21"/>
      <c r="BS120" s="21"/>
      <c r="BT120" s="22"/>
    </row>
    <row r="121" spans="3:76" ht="12" customHeight="1" x14ac:dyDescent="0.15">
      <c r="C121" s="75" t="s">
        <v>159</v>
      </c>
      <c r="D121" s="86" t="s">
        <v>97</v>
      </c>
      <c r="E121" s="37">
        <f>IF(O115="","",O115)</f>
        <v>21</v>
      </c>
      <c r="F121" s="40" t="str">
        <f t="shared" si="34"/>
        <v>-</v>
      </c>
      <c r="G121" s="176">
        <f>IF(M115="","",M115)</f>
        <v>13</v>
      </c>
      <c r="H121" s="303" t="str">
        <f>IF(P115="","",IF(P115="○","×",IF(P115="×","○")))</f>
        <v>×</v>
      </c>
      <c r="I121" s="41">
        <f>IF(O118="","",O118)</f>
        <v>21</v>
      </c>
      <c r="J121" s="28" t="str">
        <f t="shared" ref="J121:J122" si="36">IF(I121="","","-")</f>
        <v>-</v>
      </c>
      <c r="K121" s="176">
        <f>IF(M118="","",M118)</f>
        <v>17</v>
      </c>
      <c r="L121" s="303" t="str">
        <f>IF(P118="","",IF(P118="○","×",IF(P118="×","○")))</f>
        <v>○</v>
      </c>
      <c r="M121" s="367"/>
      <c r="N121" s="368"/>
      <c r="O121" s="368"/>
      <c r="P121" s="369"/>
      <c r="Q121" s="27">
        <v>21</v>
      </c>
      <c r="R121" s="28" t="str">
        <f t="shared" si="31"/>
        <v>-</v>
      </c>
      <c r="S121" s="29">
        <v>14</v>
      </c>
      <c r="T121" s="305" t="str">
        <f>IF(Q121&lt;&gt;"",IF(Q121&gt;S121,IF(Q122&gt;S122,"○",IF(Q123&gt;S123,"○","×")),IF(Q122&gt;S122,IF(Q123&gt;S123,"○","×"),"×")),"")</f>
        <v>○</v>
      </c>
      <c r="U121" s="307" t="s">
        <v>308</v>
      </c>
      <c r="V121" s="308"/>
      <c r="W121" s="308"/>
      <c r="X121" s="309"/>
      <c r="Y121" s="1"/>
      <c r="Z121" s="12"/>
      <c r="AA121" s="13"/>
      <c r="AB121" s="12"/>
      <c r="AC121" s="13"/>
      <c r="AD121" s="14"/>
      <c r="AE121" s="13"/>
      <c r="AF121" s="13"/>
      <c r="AG121" s="14"/>
      <c r="AP121" s="72" t="s">
        <v>154</v>
      </c>
      <c r="AQ121" s="86" t="s">
        <v>261</v>
      </c>
      <c r="AR121" s="37">
        <f>IF(BB115="","",BB115)</f>
        <v>11</v>
      </c>
      <c r="AS121" s="40" t="str">
        <f t="shared" si="35"/>
        <v>-</v>
      </c>
      <c r="AT121" s="176">
        <f>IF(AZ115="","",AZ115)</f>
        <v>21</v>
      </c>
      <c r="AU121" s="303" t="str">
        <f>IF(BC115="","",IF(BC115="○","×",IF(BC115="×","○")))</f>
        <v>×</v>
      </c>
      <c r="AV121" s="41">
        <f>IF(BB118="","",BB118)</f>
        <v>25</v>
      </c>
      <c r="AW121" s="28" t="str">
        <f t="shared" ref="AW121:AW122" si="37">IF(AV121="","","-")</f>
        <v>-</v>
      </c>
      <c r="AX121" s="176">
        <f>IF(AZ118="","",AZ118)</f>
        <v>27</v>
      </c>
      <c r="AY121" s="303" t="str">
        <f>IF(BC118="","",IF(BC118="○","×",IF(BC118="×","○")))</f>
        <v>×</v>
      </c>
      <c r="AZ121" s="367"/>
      <c r="BA121" s="368"/>
      <c r="BB121" s="368"/>
      <c r="BC121" s="369"/>
      <c r="BD121" s="27">
        <v>22</v>
      </c>
      <c r="BE121" s="28" t="str">
        <f t="shared" si="33"/>
        <v>-</v>
      </c>
      <c r="BF121" s="29">
        <v>20</v>
      </c>
      <c r="BG121" s="305" t="str">
        <f>IF(BD121&lt;&gt;"",IF(BD121&gt;BF121,IF(BD122&gt;BF122,"○",IF(BD123&gt;BF123,"○","×")),IF(BD122&gt;BF122,IF(BD123&gt;BF123,"○","×"),"×")),"")</f>
        <v>○</v>
      </c>
      <c r="BH121" s="307" t="s">
        <v>307</v>
      </c>
      <c r="BI121" s="308"/>
      <c r="BJ121" s="308"/>
      <c r="BK121" s="309"/>
      <c r="BL121" s="1"/>
      <c r="BM121" s="12"/>
      <c r="BN121" s="13"/>
      <c r="BO121" s="12"/>
      <c r="BP121" s="13"/>
      <c r="BQ121" s="14"/>
      <c r="BR121" s="13"/>
      <c r="BS121" s="13"/>
      <c r="BT121" s="14"/>
    </row>
    <row r="122" spans="3:76" ht="12" customHeight="1" x14ac:dyDescent="0.15">
      <c r="C122" s="72" t="s">
        <v>157</v>
      </c>
      <c r="D122" s="85" t="s">
        <v>156</v>
      </c>
      <c r="E122" s="37">
        <f>IF(O116="","",O116)</f>
        <v>18</v>
      </c>
      <c r="F122" s="28" t="str">
        <f t="shared" si="34"/>
        <v>-</v>
      </c>
      <c r="G122" s="176">
        <f>IF(M116="","",M116)</f>
        <v>21</v>
      </c>
      <c r="H122" s="304" t="str">
        <f>IF(J119="","",J119)</f>
        <v/>
      </c>
      <c r="I122" s="41">
        <f>IF(O119="","",O119)</f>
        <v>21</v>
      </c>
      <c r="J122" s="28" t="str">
        <f t="shared" si="36"/>
        <v>-</v>
      </c>
      <c r="K122" s="176">
        <f>IF(M119="","",M119)</f>
        <v>19</v>
      </c>
      <c r="L122" s="304" t="str">
        <f>IF(N119="","",N119)</f>
        <v>-</v>
      </c>
      <c r="M122" s="370"/>
      <c r="N122" s="356"/>
      <c r="O122" s="356"/>
      <c r="P122" s="357"/>
      <c r="Q122" s="27">
        <v>27</v>
      </c>
      <c r="R122" s="28" t="str">
        <f t="shared" si="31"/>
        <v>-</v>
      </c>
      <c r="S122" s="29">
        <v>25</v>
      </c>
      <c r="T122" s="305"/>
      <c r="U122" s="310"/>
      <c r="V122" s="311"/>
      <c r="W122" s="311"/>
      <c r="X122" s="312"/>
      <c r="Y122" s="1"/>
      <c r="Z122" s="12">
        <f>COUNTIF(E121:T123,"○")</f>
        <v>2</v>
      </c>
      <c r="AA122" s="13">
        <f>COUNTIF(E121:T123,"×")</f>
        <v>1</v>
      </c>
      <c r="AB122" s="6">
        <f>(IF((E121&gt;G121),1,0))+(IF((E122&gt;G122),1,0))+(IF((E123&gt;G123),1,0))+(IF((I121&gt;K121),1,0))+(IF((I122&gt;K122),1,0))+(IF((I123&gt;K123),1,0))+(IF((M121&gt;O121),1,0))+(IF((M122&gt;O122),1,0))+(IF((M123&gt;O123),1,0))+(IF((Q121&gt;S121),1,0))+(IF((Q122&gt;S122),1,0))+(IF((Q123&gt;S123),1,0))</f>
        <v>5</v>
      </c>
      <c r="AC122" s="7">
        <f>(IF((E121&lt;G121),1,0))+(IF((E122&lt;G122),1,0))+(IF((E123&lt;G123),1,0))+(IF((I121&lt;K121),1,0))+(IF((I122&lt;K122),1,0))+(IF((I123&lt;K123),1,0))+(IF((M121&lt;O121),1,0))+(IF((M122&lt;O122),1,0))+(IF((M123&lt;O123),1,0))+(IF((Q121&lt;S121),1,0))+(IF((Q122&lt;S122),1,0))+(IF((Q123&lt;S123),1,0))</f>
        <v>2</v>
      </c>
      <c r="AD122" s="8">
        <f>AB122-AC122</f>
        <v>3</v>
      </c>
      <c r="AE122" s="13">
        <f>SUM(E121:E123,I121:I123,M121:M123,Q121:Q123)</f>
        <v>148</v>
      </c>
      <c r="AF122" s="13">
        <f>SUM(G121:G123,K121:K123,O121:O123,S121:S123)</f>
        <v>130</v>
      </c>
      <c r="AG122" s="14">
        <f>AE122-AF122</f>
        <v>18</v>
      </c>
      <c r="AP122" s="72" t="s">
        <v>299</v>
      </c>
      <c r="AQ122" s="85" t="s">
        <v>302</v>
      </c>
      <c r="AR122" s="37">
        <f>IF(BB116="","",BB116)</f>
        <v>21</v>
      </c>
      <c r="AS122" s="28" t="str">
        <f t="shared" si="35"/>
        <v>-</v>
      </c>
      <c r="AT122" s="176">
        <f>IF(AZ116="","",AZ116)</f>
        <v>19</v>
      </c>
      <c r="AU122" s="304" t="str">
        <f>IF(AW119="","",AW119)</f>
        <v/>
      </c>
      <c r="AV122" s="41">
        <f>IF(BB119="","",BB119)</f>
        <v>17</v>
      </c>
      <c r="AW122" s="28" t="str">
        <f t="shared" si="37"/>
        <v>-</v>
      </c>
      <c r="AX122" s="176">
        <f>IF(AZ119="","",AZ119)</f>
        <v>21</v>
      </c>
      <c r="AY122" s="304" t="str">
        <f>IF(BA119="","",BA119)</f>
        <v>-</v>
      </c>
      <c r="AZ122" s="370"/>
      <c r="BA122" s="356"/>
      <c r="BB122" s="356"/>
      <c r="BC122" s="357"/>
      <c r="BD122" s="27">
        <v>21</v>
      </c>
      <c r="BE122" s="28" t="str">
        <f t="shared" si="33"/>
        <v>-</v>
      </c>
      <c r="BF122" s="29">
        <v>11</v>
      </c>
      <c r="BG122" s="305"/>
      <c r="BH122" s="310"/>
      <c r="BI122" s="311"/>
      <c r="BJ122" s="311"/>
      <c r="BK122" s="312"/>
      <c r="BL122" s="1"/>
      <c r="BM122" s="12">
        <f>COUNTIF(AR121:BG123,"○")</f>
        <v>1</v>
      </c>
      <c r="BN122" s="13">
        <f>COUNTIF(AR121:BG123,"×")</f>
        <v>2</v>
      </c>
      <c r="BO122" s="6">
        <f>(IF((AR121&gt;AT121),1,0))+(IF((AR122&gt;AT122),1,0))+(IF((AR123&gt;AT123),1,0))+(IF((AV121&gt;AX121),1,0))+(IF((AV122&gt;AX122),1,0))+(IF((AV123&gt;AX123),1,0))+(IF((AZ121&gt;BB121),1,0))+(IF((AZ122&gt;BB122),1,0))+(IF((AZ123&gt;BB123),1,0))+(IF((BD121&gt;BF121),1,0))+(IF((BD122&gt;BF122),1,0))+(IF((BD123&gt;BF123),1,0))</f>
        <v>3</v>
      </c>
      <c r="BP122" s="7">
        <f>(IF((AR121&lt;AT121),1,0))+(IF((AR122&lt;AT122),1,0))+(IF((AR123&lt;AT123),1,0))+(IF((AV121&lt;AX121),1,0))+(IF((AV122&lt;AX122),1,0))+(IF((AV123&lt;AX123),1,0))+(IF((AZ121&lt;BB121),1,0))+(IF((AZ122&lt;BB122),1,0))+(IF((AZ123&lt;BB123),1,0))+(IF((BD121&lt;BF121),1,0))+(IF((BD122&lt;BF122),1,0))+(IF((BD123&lt;BF123),1,0))</f>
        <v>4</v>
      </c>
      <c r="BQ122" s="8">
        <f>BO122-BP122</f>
        <v>-1</v>
      </c>
      <c r="BR122" s="13">
        <f>SUM(AR121:AR123,AV121:AV123,AZ121:AZ123,BD121:BD123)</f>
        <v>135</v>
      </c>
      <c r="BS122" s="13">
        <f>SUM(AT121:AT123,AX121:AX123,BB121:BB123,BF121:BF123)</f>
        <v>140</v>
      </c>
      <c r="BT122" s="14">
        <f>BR122-BS122</f>
        <v>-5</v>
      </c>
    </row>
    <row r="123" spans="3:76" ht="12" customHeight="1" x14ac:dyDescent="0.15">
      <c r="C123" s="77"/>
      <c r="D123" s="87" t="s">
        <v>79</v>
      </c>
      <c r="E123" s="38">
        <f>IF(O117="","",O117)</f>
        <v>19</v>
      </c>
      <c r="F123" s="36" t="str">
        <f t="shared" si="34"/>
        <v>-</v>
      </c>
      <c r="G123" s="39">
        <f>IF(M117="","",M117)</f>
        <v>21</v>
      </c>
      <c r="H123" s="338" t="str">
        <f>IF(J120="","",J120)</f>
        <v/>
      </c>
      <c r="I123" s="42" t="str">
        <f>IF(O120="","",O120)</f>
        <v/>
      </c>
      <c r="J123" s="28" t="str">
        <f>IF(I123="","","-")</f>
        <v/>
      </c>
      <c r="K123" s="39" t="str">
        <f>IF(M120="","",M120)</f>
        <v/>
      </c>
      <c r="L123" s="338" t="str">
        <f>IF(N120="","",N120)</f>
        <v/>
      </c>
      <c r="M123" s="392"/>
      <c r="N123" s="359"/>
      <c r="O123" s="359"/>
      <c r="P123" s="360"/>
      <c r="Q123" s="34"/>
      <c r="R123" s="28" t="str">
        <f t="shared" si="31"/>
        <v/>
      </c>
      <c r="S123" s="35"/>
      <c r="T123" s="306"/>
      <c r="U123" s="9">
        <f>Z122</f>
        <v>2</v>
      </c>
      <c r="V123" s="10" t="s">
        <v>30</v>
      </c>
      <c r="W123" s="10">
        <f>AA122</f>
        <v>1</v>
      </c>
      <c r="X123" s="11" t="s">
        <v>27</v>
      </c>
      <c r="Y123" s="1"/>
      <c r="Z123" s="12"/>
      <c r="AA123" s="13"/>
      <c r="AB123" s="12"/>
      <c r="AC123" s="13"/>
      <c r="AD123" s="14"/>
      <c r="AE123" s="13"/>
      <c r="AF123" s="13"/>
      <c r="AG123" s="14"/>
      <c r="AP123" s="77"/>
      <c r="AQ123" s="128" t="s">
        <v>79</v>
      </c>
      <c r="AR123" s="38">
        <f>IF(BB117="","",BB117)</f>
        <v>18</v>
      </c>
      <c r="AS123" s="36" t="str">
        <f t="shared" si="35"/>
        <v>-</v>
      </c>
      <c r="AT123" s="39">
        <f>IF(AZ117="","",AZ117)</f>
        <v>21</v>
      </c>
      <c r="AU123" s="338" t="str">
        <f>IF(AW120="","",AW120)</f>
        <v/>
      </c>
      <c r="AV123" s="42" t="str">
        <f>IF(BB120="","",BB120)</f>
        <v/>
      </c>
      <c r="AW123" s="28" t="str">
        <f>IF(AV123="","","-")</f>
        <v/>
      </c>
      <c r="AX123" s="39" t="str">
        <f>IF(AZ120="","",AZ120)</f>
        <v/>
      </c>
      <c r="AY123" s="338" t="str">
        <f>IF(BA120="","",BA120)</f>
        <v/>
      </c>
      <c r="AZ123" s="392"/>
      <c r="BA123" s="359"/>
      <c r="BB123" s="359"/>
      <c r="BC123" s="360"/>
      <c r="BD123" s="34"/>
      <c r="BE123" s="28" t="str">
        <f t="shared" si="33"/>
        <v/>
      </c>
      <c r="BF123" s="35"/>
      <c r="BG123" s="306"/>
      <c r="BH123" s="9">
        <f>BM122</f>
        <v>1</v>
      </c>
      <c r="BI123" s="10" t="s">
        <v>30</v>
      </c>
      <c r="BJ123" s="10">
        <f>BN122</f>
        <v>2</v>
      </c>
      <c r="BK123" s="11" t="s">
        <v>27</v>
      </c>
      <c r="BL123" s="1"/>
      <c r="BM123" s="12"/>
      <c r="BN123" s="13"/>
      <c r="BO123" s="12"/>
      <c r="BP123" s="13"/>
      <c r="BQ123" s="14"/>
      <c r="BR123" s="13"/>
      <c r="BS123" s="13"/>
      <c r="BT123" s="14"/>
    </row>
    <row r="124" spans="3:76" ht="12" customHeight="1" x14ac:dyDescent="0.15">
      <c r="C124" s="72" t="s">
        <v>115</v>
      </c>
      <c r="D124" s="86" t="s">
        <v>245</v>
      </c>
      <c r="E124" s="37">
        <f>IF(S115="","",S115)</f>
        <v>21</v>
      </c>
      <c r="F124" s="28" t="str">
        <f t="shared" si="34"/>
        <v>-</v>
      </c>
      <c r="G124" s="176">
        <f>IF(Q115="","",Q115)</f>
        <v>10</v>
      </c>
      <c r="H124" s="303" t="str">
        <f>IF(T115="","",IF(T115="○","×",IF(T115="×","○")))</f>
        <v>○</v>
      </c>
      <c r="I124" s="41">
        <f>IF(S118="","",S118)</f>
        <v>21</v>
      </c>
      <c r="J124" s="40" t="str">
        <f t="shared" ref="J124:J126" si="38">IF(I124="","","-")</f>
        <v>-</v>
      </c>
      <c r="K124" s="176">
        <f>IF(Q118="","",Q118)</f>
        <v>11</v>
      </c>
      <c r="L124" s="303" t="str">
        <f>IF(T118="","",IF(T118="○","×",IF(T118="×","○")))</f>
        <v>○</v>
      </c>
      <c r="M124" s="43">
        <f>IF(S121="","",S121)</f>
        <v>14</v>
      </c>
      <c r="N124" s="28" t="str">
        <f>IF(M124="","","-")</f>
        <v>-</v>
      </c>
      <c r="O124" s="175">
        <f>IF(Q121="","",Q121)</f>
        <v>21</v>
      </c>
      <c r="P124" s="303" t="str">
        <f>IF(T121="","",IF(T121="○","×",IF(T121="×","○")))</f>
        <v>×</v>
      </c>
      <c r="Q124" s="367"/>
      <c r="R124" s="368"/>
      <c r="S124" s="368"/>
      <c r="T124" s="371"/>
      <c r="U124" s="307" t="s">
        <v>309</v>
      </c>
      <c r="V124" s="308"/>
      <c r="W124" s="308"/>
      <c r="X124" s="309"/>
      <c r="Y124" s="1"/>
      <c r="Z124" s="178"/>
      <c r="AA124" s="179"/>
      <c r="AB124" s="178"/>
      <c r="AC124" s="179"/>
      <c r="AD124" s="4"/>
      <c r="AE124" s="179"/>
      <c r="AF124" s="179"/>
      <c r="AG124" s="4"/>
      <c r="AP124" s="127" t="s">
        <v>257</v>
      </c>
      <c r="AQ124" s="86" t="s">
        <v>259</v>
      </c>
      <c r="AR124" s="37">
        <f>IF(BF115="","",BF115)</f>
        <v>12</v>
      </c>
      <c r="AS124" s="28" t="str">
        <f t="shared" si="35"/>
        <v>-</v>
      </c>
      <c r="AT124" s="176">
        <f>IF(BD115="","",BD115)</f>
        <v>21</v>
      </c>
      <c r="AU124" s="303" t="str">
        <f>IF(BG115="","",IF(BG115="○","×",IF(BG115="×","○")))</f>
        <v>×</v>
      </c>
      <c r="AV124" s="41">
        <f>IF(BF118="","",BF118)</f>
        <v>19</v>
      </c>
      <c r="AW124" s="40" t="str">
        <f t="shared" ref="AW124:AW126" si="39">IF(AV124="","","-")</f>
        <v>-</v>
      </c>
      <c r="AX124" s="176">
        <f>IF(BD118="","",BD118)</f>
        <v>21</v>
      </c>
      <c r="AY124" s="303" t="str">
        <f>IF(BG118="","",IF(BG118="○","×",IF(BG118="×","○")))</f>
        <v>×</v>
      </c>
      <c r="AZ124" s="43">
        <f>IF(BF121="","",BF121)</f>
        <v>20</v>
      </c>
      <c r="BA124" s="28" t="str">
        <f>IF(AZ124="","","-")</f>
        <v>-</v>
      </c>
      <c r="BB124" s="175">
        <f>IF(BD121="","",BD121)</f>
        <v>22</v>
      </c>
      <c r="BC124" s="303" t="str">
        <f>IF(BG121="","",IF(BG121="○","×",IF(BG121="×","○")))</f>
        <v>×</v>
      </c>
      <c r="BD124" s="367"/>
      <c r="BE124" s="368"/>
      <c r="BF124" s="368"/>
      <c r="BG124" s="371"/>
      <c r="BH124" s="307" t="s">
        <v>305</v>
      </c>
      <c r="BI124" s="308"/>
      <c r="BJ124" s="308"/>
      <c r="BK124" s="309"/>
      <c r="BL124" s="1"/>
      <c r="BM124" s="178"/>
      <c r="BN124" s="179"/>
      <c r="BO124" s="178"/>
      <c r="BP124" s="179"/>
      <c r="BQ124" s="4"/>
      <c r="BR124" s="179"/>
      <c r="BS124" s="179"/>
      <c r="BT124" s="4"/>
    </row>
    <row r="125" spans="3:76" ht="12" customHeight="1" x14ac:dyDescent="0.15">
      <c r="C125" s="72" t="s">
        <v>114</v>
      </c>
      <c r="D125" s="85" t="s">
        <v>245</v>
      </c>
      <c r="E125" s="37">
        <f>IF(S116="","",S116)</f>
        <v>21</v>
      </c>
      <c r="F125" s="28" t="str">
        <f t="shared" si="34"/>
        <v>-</v>
      </c>
      <c r="G125" s="176">
        <f>IF(Q116="","",Q116)</f>
        <v>7</v>
      </c>
      <c r="H125" s="304" t="str">
        <f>IF(J122="","",J122)</f>
        <v>-</v>
      </c>
      <c r="I125" s="41">
        <f>IF(S119="","",S119)</f>
        <v>27</v>
      </c>
      <c r="J125" s="28" t="str">
        <f t="shared" si="38"/>
        <v>-</v>
      </c>
      <c r="K125" s="176">
        <f>IF(Q119="","",Q119)</f>
        <v>25</v>
      </c>
      <c r="L125" s="304" t="str">
        <f>IF(N122="","",N122)</f>
        <v/>
      </c>
      <c r="M125" s="41">
        <f>IF(S122="","",S122)</f>
        <v>25</v>
      </c>
      <c r="N125" s="28" t="str">
        <f>IF(M125="","","-")</f>
        <v>-</v>
      </c>
      <c r="O125" s="176">
        <f>IF(Q122="","",Q122)</f>
        <v>27</v>
      </c>
      <c r="P125" s="304" t="str">
        <f>IF(R122="","",R122)</f>
        <v>-</v>
      </c>
      <c r="Q125" s="370"/>
      <c r="R125" s="356"/>
      <c r="S125" s="356"/>
      <c r="T125" s="372"/>
      <c r="U125" s="310"/>
      <c r="V125" s="311"/>
      <c r="W125" s="311"/>
      <c r="X125" s="312"/>
      <c r="Y125" s="1"/>
      <c r="Z125" s="12">
        <f>COUNTIF(E124:T126,"○")</f>
        <v>2</v>
      </c>
      <c r="AA125" s="13">
        <f>COUNTIF(E124:T126,"×")</f>
        <v>1</v>
      </c>
      <c r="AB125" s="6">
        <f>(IF((E124&gt;G124),1,0))+(IF((E125&gt;G125),1,0))+(IF((E126&gt;G126),1,0))+(IF((I124&gt;K124),1,0))+(IF((I125&gt;K125),1,0))+(IF((I126&gt;K126),1,0))+(IF((M124&gt;O124),1,0))+(IF((M125&gt;O125),1,0))+(IF((M126&gt;O126),1,0))+(IF((Q124&gt;S124),1,0))+(IF((Q125&gt;S125),1,0))+(IF((Q126&gt;S126),1,0))</f>
        <v>4</v>
      </c>
      <c r="AC125" s="7">
        <f>(IF((E124&lt;G124),1,0))+(IF((E125&lt;G125),1,0))+(IF((E126&lt;G126),1,0))+(IF((I124&lt;K124),1,0))+(IF((I125&lt;K125),1,0))+(IF((I126&lt;K126),1,0))+(IF((M124&lt;O124),1,0))+(IF((M125&lt;O125),1,0))+(IF((M126&lt;O126),1,0))+(IF((Q124&lt;S124),1,0))+(IF((Q125&lt;S125),1,0))+(IF((Q126&lt;S126),1,0))</f>
        <v>2</v>
      </c>
      <c r="AD125" s="8">
        <f>AB125-AC125</f>
        <v>2</v>
      </c>
      <c r="AE125" s="13">
        <f>SUM(E124:E126,I124:I126,M124:M126,Q124:Q126)</f>
        <v>129</v>
      </c>
      <c r="AF125" s="13">
        <f>SUM(G124:G126,K124:K126,O124:O126,S124:S126)</f>
        <v>101</v>
      </c>
      <c r="AG125" s="14">
        <f>AE125-AF125</f>
        <v>28</v>
      </c>
      <c r="AP125" s="127" t="s">
        <v>258</v>
      </c>
      <c r="AQ125" s="85" t="s">
        <v>259</v>
      </c>
      <c r="AR125" s="37">
        <f>IF(BF116="","",BF116)</f>
        <v>11</v>
      </c>
      <c r="AS125" s="28" t="str">
        <f t="shared" si="35"/>
        <v>-</v>
      </c>
      <c r="AT125" s="176">
        <f>IF(BD116="","",BD116)</f>
        <v>21</v>
      </c>
      <c r="AU125" s="304" t="str">
        <f>IF(AW122="","",AW122)</f>
        <v>-</v>
      </c>
      <c r="AV125" s="41">
        <f>IF(BF119="","",BF119)</f>
        <v>10</v>
      </c>
      <c r="AW125" s="28" t="str">
        <f t="shared" si="39"/>
        <v>-</v>
      </c>
      <c r="AX125" s="176">
        <f>IF(BD119="","",BD119)</f>
        <v>21</v>
      </c>
      <c r="AY125" s="304" t="str">
        <f>IF(BA122="","",BA122)</f>
        <v/>
      </c>
      <c r="AZ125" s="41">
        <f>IF(BF122="","",BF122)</f>
        <v>11</v>
      </c>
      <c r="BA125" s="28" t="str">
        <f>IF(AZ125="","","-")</f>
        <v>-</v>
      </c>
      <c r="BB125" s="176">
        <f>IF(BD122="","",BD122)</f>
        <v>21</v>
      </c>
      <c r="BC125" s="304" t="str">
        <f>IF(BE122="","",BE122)</f>
        <v>-</v>
      </c>
      <c r="BD125" s="370"/>
      <c r="BE125" s="356"/>
      <c r="BF125" s="356"/>
      <c r="BG125" s="372"/>
      <c r="BH125" s="310"/>
      <c r="BI125" s="311"/>
      <c r="BJ125" s="311"/>
      <c r="BK125" s="312"/>
      <c r="BL125" s="1"/>
      <c r="BM125" s="12">
        <f>COUNTIF(AR124:BG126,"○")</f>
        <v>0</v>
      </c>
      <c r="BN125" s="13">
        <f>COUNTIF(AR124:BG126,"×")</f>
        <v>3</v>
      </c>
      <c r="BO125" s="6">
        <f>(IF((AR124&gt;AT124),1,0))+(IF((AR125&gt;AT125),1,0))+(IF((AR126&gt;AT126),1,0))+(IF((AV124&gt;AX124),1,0))+(IF((AV125&gt;AX125),1,0))+(IF((AV126&gt;AX126),1,0))+(IF((AZ124&gt;BB124),1,0))+(IF((AZ125&gt;BB125),1,0))+(IF((AZ126&gt;BB126),1,0))+(IF((BD124&gt;BF124),1,0))+(IF((BD125&gt;BF125),1,0))+(IF((BD126&gt;BF126),1,0))</f>
        <v>0</v>
      </c>
      <c r="BP125" s="7">
        <f>(IF((AR124&lt;AT124),1,0))+(IF((AR125&lt;AT125),1,0))+(IF((AR126&lt;AT126),1,0))+(IF((AV124&lt;AX124),1,0))+(IF((AV125&lt;AX125),1,0))+(IF((AV126&lt;AX126),1,0))+(IF((AZ124&lt;BB124),1,0))+(IF((AZ125&lt;BB125),1,0))+(IF((AZ126&lt;BB126),1,0))+(IF((BD124&lt;BF124),1,0))+(IF((BD125&lt;BF125),1,0))+(IF((BD126&lt;BF126),1,0))</f>
        <v>6</v>
      </c>
      <c r="BQ125" s="8">
        <f>BO125-BP125</f>
        <v>-6</v>
      </c>
      <c r="BR125" s="13">
        <f>SUM(AR124:AR126,AV124:AV126,AZ124:AZ126,BD124:BD126)</f>
        <v>83</v>
      </c>
      <c r="BS125" s="13">
        <f>SUM(AT124:AT126,AX124:AX126,BB124:BB126,BF124:BF126)</f>
        <v>127</v>
      </c>
      <c r="BT125" s="14">
        <f>BR125-BS125</f>
        <v>-44</v>
      </c>
    </row>
    <row r="126" spans="3:76" ht="12" customHeight="1" thickBot="1" x14ac:dyDescent="0.2">
      <c r="C126" s="70"/>
      <c r="D126" s="82" t="s">
        <v>91</v>
      </c>
      <c r="E126" s="44" t="str">
        <f>IF(S117="","",S117)</f>
        <v/>
      </c>
      <c r="F126" s="45" t="str">
        <f t="shared" si="34"/>
        <v/>
      </c>
      <c r="G126" s="177" t="str">
        <f>IF(Q117="","",Q117)</f>
        <v/>
      </c>
      <c r="H126" s="314" t="str">
        <f>IF(J123="","",J123)</f>
        <v/>
      </c>
      <c r="I126" s="46" t="str">
        <f>IF(S120="","",S120)</f>
        <v/>
      </c>
      <c r="J126" s="45" t="str">
        <f t="shared" si="38"/>
        <v/>
      </c>
      <c r="K126" s="177" t="str">
        <f>IF(Q120="","",Q120)</f>
        <v/>
      </c>
      <c r="L126" s="314" t="str">
        <f>IF(N123="","",N123)</f>
        <v/>
      </c>
      <c r="M126" s="46" t="str">
        <f>IF(S123="","",S123)</f>
        <v/>
      </c>
      <c r="N126" s="45" t="str">
        <f>IF(M126="","","-")</f>
        <v/>
      </c>
      <c r="O126" s="177" t="str">
        <f>IF(Q123="","",Q123)</f>
        <v/>
      </c>
      <c r="P126" s="314" t="str">
        <f>IF(R123="","",R123)</f>
        <v/>
      </c>
      <c r="Q126" s="373"/>
      <c r="R126" s="374"/>
      <c r="S126" s="374"/>
      <c r="T126" s="375"/>
      <c r="U126" s="24">
        <f>Z125</f>
        <v>2</v>
      </c>
      <c r="V126" s="25" t="s">
        <v>30</v>
      </c>
      <c r="W126" s="25">
        <f>AA125</f>
        <v>1</v>
      </c>
      <c r="X126" s="26" t="s">
        <v>27</v>
      </c>
      <c r="Y126" s="1"/>
      <c r="Z126" s="20"/>
      <c r="AA126" s="21"/>
      <c r="AB126" s="20"/>
      <c r="AC126" s="21"/>
      <c r="AD126" s="22"/>
      <c r="AE126" s="21"/>
      <c r="AF126" s="21"/>
      <c r="AG126" s="22"/>
      <c r="AP126" s="70"/>
      <c r="AQ126" s="82" t="s">
        <v>34</v>
      </c>
      <c r="AR126" s="44" t="str">
        <f>IF(BF117="","",BF117)</f>
        <v/>
      </c>
      <c r="AS126" s="45" t="str">
        <f t="shared" si="35"/>
        <v/>
      </c>
      <c r="AT126" s="177" t="str">
        <f>IF(BD117="","",BD117)</f>
        <v/>
      </c>
      <c r="AU126" s="314" t="str">
        <f>IF(AW123="","",AW123)</f>
        <v/>
      </c>
      <c r="AV126" s="46" t="str">
        <f>IF(BF120="","",BF120)</f>
        <v/>
      </c>
      <c r="AW126" s="45" t="str">
        <f t="shared" si="39"/>
        <v/>
      </c>
      <c r="AX126" s="177" t="str">
        <f>IF(BD120="","",BD120)</f>
        <v/>
      </c>
      <c r="AY126" s="314" t="str">
        <f>IF(BA123="","",BA123)</f>
        <v/>
      </c>
      <c r="AZ126" s="46" t="str">
        <f>IF(BF123="","",BF123)</f>
        <v/>
      </c>
      <c r="BA126" s="45" t="str">
        <f>IF(AZ126="","","-")</f>
        <v/>
      </c>
      <c r="BB126" s="177" t="str">
        <f>IF(BD123="","",BD123)</f>
        <v/>
      </c>
      <c r="BC126" s="314" t="str">
        <f>IF(BE123="","",BE123)</f>
        <v/>
      </c>
      <c r="BD126" s="373"/>
      <c r="BE126" s="374"/>
      <c r="BF126" s="374"/>
      <c r="BG126" s="375"/>
      <c r="BH126" s="24">
        <f>BM125</f>
        <v>0</v>
      </c>
      <c r="BI126" s="25" t="s">
        <v>30</v>
      </c>
      <c r="BJ126" s="25">
        <f>BN125</f>
        <v>3</v>
      </c>
      <c r="BK126" s="26" t="s">
        <v>27</v>
      </c>
      <c r="BL126" s="1"/>
      <c r="BM126" s="20"/>
      <c r="BN126" s="21"/>
      <c r="BO126" s="20"/>
      <c r="BP126" s="21"/>
      <c r="BQ126" s="22"/>
      <c r="BR126" s="21"/>
      <c r="BS126" s="21"/>
      <c r="BT126" s="22"/>
    </row>
    <row r="127" spans="3:76" ht="12.95" customHeight="1" x14ac:dyDescent="0.15">
      <c r="C127" s="89"/>
      <c r="D127" s="92"/>
      <c r="E127" s="92"/>
      <c r="F127" s="92"/>
      <c r="G127" s="92"/>
      <c r="H127" s="92"/>
      <c r="I127" s="91"/>
      <c r="J127" s="91"/>
      <c r="K127" s="91"/>
      <c r="L127" s="91"/>
      <c r="M127" s="91"/>
      <c r="N127" s="91"/>
      <c r="O127" s="91"/>
      <c r="P127" s="91"/>
      <c r="Q127" s="91"/>
      <c r="R127" s="91"/>
      <c r="S127" s="65"/>
      <c r="T127" s="65"/>
      <c r="U127" s="65"/>
      <c r="V127" s="65"/>
      <c r="W127" s="65"/>
      <c r="X127" s="90"/>
      <c r="Y127" s="89"/>
      <c r="Z127" s="89"/>
      <c r="AA127" s="89"/>
      <c r="AB127" s="89"/>
      <c r="AC127" s="89"/>
      <c r="AD127" s="89"/>
      <c r="AE127" s="89"/>
      <c r="AF127" s="89"/>
      <c r="AG127" s="89"/>
      <c r="AH127" s="89"/>
      <c r="AI127" s="89"/>
      <c r="AJ127" s="89"/>
      <c r="AK127" s="89"/>
      <c r="AL127" s="89"/>
      <c r="AM127" s="89"/>
      <c r="AN127" s="89"/>
      <c r="AO127" s="89"/>
      <c r="AP127" s="89"/>
      <c r="AQ127" s="89"/>
      <c r="AR127" s="89"/>
      <c r="AS127" s="89"/>
      <c r="AT127" s="89"/>
      <c r="AU127" s="89"/>
      <c r="AV127" s="89"/>
    </row>
    <row r="128" spans="3:76" ht="12.95" customHeight="1" thickBot="1" x14ac:dyDescent="0.2">
      <c r="C128" s="104"/>
      <c r="D128" s="88"/>
      <c r="E128" s="130"/>
      <c r="F128" s="130"/>
      <c r="G128" s="130"/>
      <c r="H128" s="130"/>
      <c r="I128" s="130"/>
      <c r="J128" s="130"/>
      <c r="K128" s="130"/>
      <c r="L128" s="130"/>
      <c r="M128" s="130"/>
      <c r="N128" s="130"/>
      <c r="O128" s="130"/>
      <c r="P128" s="130"/>
      <c r="Q128" s="130"/>
      <c r="R128" s="130"/>
      <c r="S128" s="130"/>
      <c r="T128" s="130"/>
      <c r="U128" s="102"/>
      <c r="V128" s="102"/>
      <c r="W128" s="102"/>
      <c r="X128" s="102"/>
      <c r="Y128" s="68"/>
      <c r="Z128" s="68"/>
      <c r="AA128" s="68"/>
      <c r="AB128" s="68"/>
      <c r="AC128" s="68"/>
      <c r="AD128" s="68"/>
      <c r="AE128" s="68"/>
      <c r="AF128" s="68"/>
      <c r="AG128" s="68"/>
      <c r="AH128" s="68"/>
      <c r="AI128" s="68"/>
      <c r="AJ128" s="68"/>
      <c r="AK128" s="68"/>
      <c r="AL128" s="68"/>
      <c r="AM128" s="68"/>
      <c r="AN128" s="68"/>
      <c r="AO128" s="68"/>
      <c r="AP128" s="104"/>
      <c r="AQ128" s="88"/>
      <c r="AR128" s="130"/>
      <c r="AS128" s="130"/>
      <c r="AT128" s="130"/>
      <c r="AU128" s="130"/>
      <c r="AV128" s="130"/>
      <c r="AW128" s="130"/>
      <c r="AX128" s="130"/>
      <c r="AY128" s="130"/>
      <c r="AZ128" s="130"/>
      <c r="BA128" s="130"/>
      <c r="BB128" s="130"/>
      <c r="BC128" s="130"/>
      <c r="BD128" s="130"/>
      <c r="BE128" s="130"/>
      <c r="BF128" s="130"/>
      <c r="BG128" s="130"/>
      <c r="BH128" s="102"/>
      <c r="BI128" s="102"/>
      <c r="BJ128" s="102"/>
      <c r="BK128" s="212"/>
      <c r="BL128" s="211"/>
      <c r="BM128" s="211"/>
      <c r="BN128" s="211"/>
      <c r="BO128" s="211"/>
      <c r="BP128" s="210"/>
      <c r="BQ128" s="210"/>
      <c r="BR128" s="210"/>
      <c r="BS128" s="210"/>
      <c r="BT128" s="210"/>
      <c r="BU128" s="210"/>
      <c r="BV128" s="210"/>
      <c r="BW128" s="210"/>
      <c r="BX128" s="210"/>
    </row>
    <row r="129" spans="1:72" ht="12.95" customHeight="1" x14ac:dyDescent="0.15">
      <c r="A129" s="108"/>
      <c r="B129" s="108"/>
      <c r="C129" s="133"/>
      <c r="D129" s="134"/>
      <c r="E129" s="135"/>
      <c r="F129" s="135"/>
      <c r="G129" s="135"/>
      <c r="H129" s="135"/>
      <c r="I129" s="135"/>
      <c r="J129" s="135"/>
      <c r="K129" s="135"/>
      <c r="L129" s="135"/>
      <c r="M129" s="135"/>
      <c r="N129" s="135"/>
      <c r="O129" s="135"/>
      <c r="P129" s="135"/>
      <c r="Q129" s="135"/>
      <c r="R129" s="135"/>
      <c r="S129" s="135"/>
      <c r="T129" s="135"/>
      <c r="U129" s="136"/>
      <c r="V129" s="136"/>
      <c r="W129" s="136"/>
      <c r="X129" s="136"/>
      <c r="Y129" s="123"/>
      <c r="Z129" s="123"/>
      <c r="AA129" s="123"/>
      <c r="AB129" s="123"/>
      <c r="AC129" s="123"/>
      <c r="AD129" s="123"/>
      <c r="AE129" s="123"/>
      <c r="AF129" s="123"/>
      <c r="AG129" s="123"/>
      <c r="AH129" s="123"/>
      <c r="AI129" s="123"/>
      <c r="AJ129" s="123"/>
      <c r="AK129" s="123"/>
      <c r="AL129" s="123"/>
      <c r="AM129" s="123"/>
      <c r="AN129" s="123"/>
      <c r="AO129" s="123"/>
      <c r="AP129" s="133"/>
      <c r="AQ129" s="134"/>
      <c r="AR129" s="135"/>
      <c r="AS129" s="135"/>
      <c r="AT129" s="135"/>
      <c r="AU129" s="135"/>
      <c r="AV129" s="135"/>
      <c r="AW129" s="135"/>
      <c r="AX129" s="135"/>
      <c r="AY129" s="135"/>
      <c r="AZ129" s="135"/>
      <c r="BA129" s="135"/>
      <c r="BB129" s="135"/>
      <c r="BC129" s="135"/>
      <c r="BD129" s="135"/>
      <c r="BE129" s="135"/>
      <c r="BF129" s="135"/>
      <c r="BG129" s="135"/>
      <c r="BH129" s="136"/>
      <c r="BI129" s="136"/>
      <c r="BJ129" s="136"/>
      <c r="BK129" s="102"/>
      <c r="BL129" s="68"/>
      <c r="BM129" s="68"/>
      <c r="BN129" s="68"/>
      <c r="BO129" s="68"/>
    </row>
    <row r="130" spans="1:72" ht="12.95" customHeight="1" x14ac:dyDescent="0.15">
      <c r="C130" s="214" t="s">
        <v>144</v>
      </c>
      <c r="D130" s="215" t="s">
        <v>243</v>
      </c>
      <c r="E130" s="413" t="s">
        <v>0</v>
      </c>
      <c r="F130" s="414"/>
      <c r="G130" s="414"/>
      <c r="H130" s="415"/>
      <c r="I130" s="93"/>
      <c r="J130" s="93"/>
      <c r="K130" s="93"/>
      <c r="L130" s="93"/>
      <c r="M130" s="93"/>
      <c r="N130" s="93"/>
      <c r="O130" s="93"/>
      <c r="P130" s="205"/>
      <c r="Q130" s="205"/>
      <c r="R130" s="384" t="s">
        <v>10</v>
      </c>
      <c r="S130" s="384"/>
      <c r="T130" s="384"/>
      <c r="U130" s="384"/>
      <c r="V130" s="384"/>
      <c r="W130" s="384"/>
      <c r="X130" s="384"/>
      <c r="Y130" s="384"/>
      <c r="Z130" s="384"/>
      <c r="AA130" s="384"/>
      <c r="AB130" s="384"/>
      <c r="AC130" s="384"/>
      <c r="AD130" s="384"/>
      <c r="AE130" s="384"/>
      <c r="AF130" s="384"/>
      <c r="AG130" s="384"/>
      <c r="AH130" s="384"/>
      <c r="AI130" s="384"/>
      <c r="AJ130" s="384"/>
      <c r="AK130" s="384"/>
      <c r="AL130" s="384"/>
      <c r="AM130" s="384"/>
      <c r="AN130" s="384"/>
      <c r="AO130" s="384"/>
      <c r="AP130" s="384"/>
      <c r="AQ130" s="384"/>
      <c r="AR130" s="453"/>
      <c r="AS130" s="453"/>
      <c r="AT130" s="453"/>
      <c r="AU130" s="453"/>
      <c r="AV130" s="453"/>
      <c r="AW130" s="453"/>
      <c r="AX130" s="453"/>
      <c r="AY130" s="453"/>
      <c r="AZ130" s="453"/>
      <c r="BA130" s="453"/>
      <c r="BB130" s="453"/>
      <c r="BC130" s="453"/>
      <c r="BD130" s="453"/>
      <c r="BE130" s="453"/>
      <c r="BF130" s="453"/>
      <c r="BG130" s="453"/>
      <c r="BH130" s="453"/>
      <c r="BI130" s="453"/>
      <c r="BJ130" s="68"/>
      <c r="BK130" s="68"/>
    </row>
    <row r="131" spans="1:72" ht="12.95" customHeight="1" thickBot="1" x14ac:dyDescent="0.2">
      <c r="C131" s="216" t="s">
        <v>142</v>
      </c>
      <c r="D131" s="217" t="s">
        <v>243</v>
      </c>
      <c r="E131" s="416"/>
      <c r="F131" s="417"/>
      <c r="G131" s="417"/>
      <c r="H131" s="418"/>
      <c r="I131" s="184"/>
      <c r="J131" s="184"/>
      <c r="K131" s="204"/>
      <c r="L131" s="204">
        <v>17</v>
      </c>
      <c r="M131" s="193">
        <v>19</v>
      </c>
      <c r="N131" s="180"/>
      <c r="O131" s="113"/>
      <c r="P131" s="181"/>
      <c r="Q131" s="181"/>
      <c r="R131" s="384"/>
      <c r="S131" s="384"/>
      <c r="T131" s="384"/>
      <c r="U131" s="384"/>
      <c r="V131" s="384"/>
      <c r="W131" s="384"/>
      <c r="X131" s="384"/>
      <c r="Y131" s="384"/>
      <c r="Z131" s="384"/>
      <c r="AA131" s="384"/>
      <c r="AB131" s="384"/>
      <c r="AC131" s="384"/>
      <c r="AD131" s="384"/>
      <c r="AE131" s="384"/>
      <c r="AF131" s="384"/>
      <c r="AG131" s="384"/>
      <c r="AH131" s="384"/>
      <c r="AI131" s="384"/>
      <c r="AJ131" s="384"/>
      <c r="AK131" s="384"/>
      <c r="AL131" s="384"/>
      <c r="AM131" s="384"/>
      <c r="AN131" s="384"/>
      <c r="AO131" s="384"/>
      <c r="AP131" s="384"/>
      <c r="AQ131" s="384"/>
      <c r="AR131" s="453"/>
      <c r="AS131" s="453"/>
      <c r="AT131" s="453"/>
      <c r="AU131" s="453"/>
      <c r="AV131" s="453"/>
      <c r="AW131" s="453"/>
      <c r="AX131" s="453"/>
      <c r="AY131" s="453"/>
      <c r="AZ131" s="453"/>
      <c r="BA131" s="453"/>
      <c r="BB131" s="453"/>
      <c r="BC131" s="453"/>
      <c r="BD131" s="453"/>
      <c r="BE131" s="453"/>
      <c r="BF131" s="453"/>
      <c r="BG131" s="453"/>
      <c r="BH131" s="453"/>
      <c r="BI131" s="453"/>
      <c r="BJ131" s="68"/>
      <c r="BK131" s="68"/>
    </row>
    <row r="132" spans="1:72" ht="12.95" customHeight="1" thickTop="1" thickBot="1" x14ac:dyDescent="0.2">
      <c r="C132" s="218" t="s">
        <v>93</v>
      </c>
      <c r="D132" s="219" t="s">
        <v>92</v>
      </c>
      <c r="E132" s="407" t="s">
        <v>5</v>
      </c>
      <c r="F132" s="408"/>
      <c r="G132" s="408"/>
      <c r="H132" s="409"/>
      <c r="I132" s="186"/>
      <c r="J132" s="186"/>
      <c r="K132" s="201"/>
      <c r="L132" s="253">
        <v>21</v>
      </c>
      <c r="M132" s="254">
        <v>21</v>
      </c>
      <c r="N132" s="246"/>
      <c r="O132" s="257"/>
      <c r="P132" s="182"/>
      <c r="Q132" s="182"/>
      <c r="R132" s="384"/>
      <c r="S132" s="384"/>
      <c r="T132" s="384"/>
      <c r="U132" s="384"/>
      <c r="V132" s="384"/>
      <c r="W132" s="384"/>
      <c r="X132" s="384"/>
      <c r="Y132" s="384"/>
      <c r="Z132" s="384"/>
      <c r="AA132" s="384"/>
      <c r="AB132" s="384"/>
      <c r="AC132" s="384"/>
      <c r="AD132" s="384"/>
      <c r="AE132" s="384"/>
      <c r="AF132" s="384"/>
      <c r="AG132" s="384"/>
      <c r="AH132" s="384"/>
      <c r="AI132" s="384"/>
      <c r="AJ132" s="384"/>
      <c r="AK132" s="384"/>
      <c r="AL132" s="384"/>
      <c r="AM132" s="384"/>
      <c r="AN132" s="384"/>
      <c r="AO132" s="384"/>
      <c r="AP132" s="384"/>
      <c r="AQ132" s="384"/>
      <c r="BJ132" s="68"/>
      <c r="BK132" s="68"/>
    </row>
    <row r="133" spans="1:72" ht="12.95" customHeight="1" thickTop="1" thickBot="1" x14ac:dyDescent="0.2">
      <c r="C133" s="220" t="s">
        <v>90</v>
      </c>
      <c r="D133" s="221" t="s">
        <v>89</v>
      </c>
      <c r="E133" s="419"/>
      <c r="F133" s="420"/>
      <c r="G133" s="420"/>
      <c r="H133" s="421"/>
      <c r="I133" s="233"/>
      <c r="J133" s="234">
        <v>21</v>
      </c>
      <c r="K133" s="235">
        <v>21</v>
      </c>
      <c r="L133" s="255"/>
      <c r="M133" s="256"/>
      <c r="N133" s="113"/>
      <c r="O133" s="258"/>
      <c r="P133" s="182"/>
      <c r="Q133" s="182"/>
      <c r="AM133" s="73"/>
      <c r="BI133" s="68"/>
      <c r="BJ133" s="68"/>
    </row>
    <row r="134" spans="1:72" ht="12.95" customHeight="1" thickTop="1" x14ac:dyDescent="0.15">
      <c r="C134" s="222" t="s">
        <v>80</v>
      </c>
      <c r="D134" s="223" t="s">
        <v>247</v>
      </c>
      <c r="E134" s="416" t="s">
        <v>292</v>
      </c>
      <c r="F134" s="417"/>
      <c r="G134" s="417"/>
      <c r="H134" s="418"/>
      <c r="I134" s="207"/>
      <c r="J134" s="208">
        <v>12</v>
      </c>
      <c r="K134" s="209">
        <v>18</v>
      </c>
      <c r="L134" s="113"/>
      <c r="M134" s="113"/>
      <c r="N134" s="113"/>
      <c r="O134" s="258"/>
      <c r="P134" s="180"/>
      <c r="Q134" s="113"/>
      <c r="R134" s="115" t="s">
        <v>45</v>
      </c>
      <c r="S134" s="90"/>
      <c r="T134" s="67"/>
      <c r="U134" s="67"/>
      <c r="V134" s="67"/>
      <c r="W134" s="114"/>
      <c r="X134" s="114"/>
      <c r="Y134" s="114"/>
      <c r="Z134" s="114"/>
      <c r="AA134" s="114"/>
      <c r="AB134" s="114"/>
      <c r="AC134" s="114"/>
      <c r="AD134" s="114"/>
      <c r="AE134" s="114"/>
      <c r="AF134" s="114"/>
      <c r="AG134" s="114"/>
      <c r="AH134" s="114"/>
      <c r="AI134" s="114"/>
      <c r="AJ134" s="114"/>
      <c r="AK134" s="114"/>
      <c r="AL134" s="114"/>
      <c r="AM134" s="114"/>
      <c r="AN134" s="114"/>
      <c r="AO134" s="67"/>
      <c r="AP134" s="67"/>
      <c r="AQ134" s="67"/>
      <c r="AR134" s="67"/>
      <c r="AS134" s="67"/>
      <c r="AT134" s="67"/>
      <c r="AU134" s="67"/>
      <c r="AV134" s="67"/>
      <c r="AW134" s="67"/>
      <c r="AX134" s="67"/>
      <c r="AY134" s="67"/>
      <c r="AZ134" s="67"/>
      <c r="BA134" s="67"/>
      <c r="BB134" s="67"/>
      <c r="BC134" s="67"/>
      <c r="BD134" s="67"/>
      <c r="BE134" s="67"/>
      <c r="BF134" s="67"/>
      <c r="BG134" s="67"/>
      <c r="BH134" s="67"/>
      <c r="BI134" s="67"/>
      <c r="BJ134" s="67"/>
    </row>
    <row r="135" spans="1:72" ht="12.95" customHeight="1" thickBot="1" x14ac:dyDescent="0.2">
      <c r="C135" s="216" t="s">
        <v>78</v>
      </c>
      <c r="D135" s="217" t="s">
        <v>247</v>
      </c>
      <c r="E135" s="416"/>
      <c r="F135" s="417"/>
      <c r="G135" s="417"/>
      <c r="H135" s="418"/>
      <c r="I135" s="189"/>
      <c r="J135" s="189"/>
      <c r="K135" s="189"/>
      <c r="L135" s="180"/>
      <c r="M135" s="201"/>
      <c r="N135" s="201">
        <v>21</v>
      </c>
      <c r="O135" s="242">
        <v>21</v>
      </c>
      <c r="P135" s="259"/>
      <c r="Q135" s="260"/>
      <c r="R135" s="340" t="s">
        <v>316</v>
      </c>
      <c r="S135" s="315"/>
      <c r="T135" s="315"/>
      <c r="U135" s="315"/>
      <c r="V135" s="315"/>
      <c r="W135" s="315"/>
      <c r="X135" s="315"/>
      <c r="Y135" s="315"/>
      <c r="Z135" s="315" t="s">
        <v>317</v>
      </c>
      <c r="AA135" s="315"/>
      <c r="AB135" s="315"/>
      <c r="AC135" s="315"/>
      <c r="AD135" s="315"/>
      <c r="AE135" s="315"/>
      <c r="AF135" s="315"/>
      <c r="AG135" s="316"/>
      <c r="AH135" s="65"/>
      <c r="AI135" s="73"/>
      <c r="AJ135" s="67"/>
      <c r="AK135" s="67"/>
      <c r="AL135" s="67"/>
      <c r="AM135" s="67"/>
      <c r="AN135" s="67"/>
      <c r="AO135" s="67"/>
      <c r="AP135" s="67"/>
      <c r="AQ135" s="67"/>
      <c r="AR135" s="67"/>
      <c r="AS135" s="67"/>
      <c r="AT135" s="67"/>
      <c r="AU135" s="67"/>
      <c r="AV135" s="67"/>
      <c r="AW135" s="67"/>
      <c r="AX135" s="67"/>
      <c r="AY135" s="67"/>
      <c r="AZ135" s="67"/>
      <c r="BA135" s="67"/>
      <c r="BB135" s="67"/>
      <c r="BC135" s="67"/>
      <c r="BD135" s="67"/>
      <c r="BE135" s="67"/>
      <c r="BF135" s="67"/>
      <c r="BG135" s="67"/>
      <c r="BH135" s="67"/>
      <c r="BI135" s="67"/>
      <c r="BJ135" s="67"/>
    </row>
    <row r="136" spans="1:72" ht="12.95" customHeight="1" thickTop="1" x14ac:dyDescent="0.15">
      <c r="C136" s="218" t="s">
        <v>265</v>
      </c>
      <c r="D136" s="219" t="s">
        <v>266</v>
      </c>
      <c r="E136" s="407" t="s">
        <v>7</v>
      </c>
      <c r="F136" s="408"/>
      <c r="G136" s="408"/>
      <c r="H136" s="409"/>
      <c r="I136" s="186"/>
      <c r="J136" s="186"/>
      <c r="K136" s="186"/>
      <c r="L136" s="180"/>
      <c r="M136" s="201"/>
      <c r="N136" s="201">
        <v>17</v>
      </c>
      <c r="O136" s="202">
        <v>16</v>
      </c>
      <c r="P136" s="230"/>
      <c r="Q136" s="113"/>
      <c r="R136" s="317" t="s">
        <v>318</v>
      </c>
      <c r="S136" s="318"/>
      <c r="T136" s="318"/>
      <c r="U136" s="318"/>
      <c r="V136" s="318"/>
      <c r="W136" s="318"/>
      <c r="X136" s="318"/>
      <c r="Y136" s="318"/>
      <c r="Z136" s="318" t="s">
        <v>319</v>
      </c>
      <c r="AA136" s="318"/>
      <c r="AB136" s="318"/>
      <c r="AC136" s="318"/>
      <c r="AD136" s="318"/>
      <c r="AE136" s="318"/>
      <c r="AF136" s="318"/>
      <c r="AG136" s="319"/>
      <c r="AH136" s="112"/>
      <c r="AI136" s="112"/>
      <c r="AJ136" s="67"/>
      <c r="AK136" s="67"/>
      <c r="AL136" s="67"/>
      <c r="AM136" s="67"/>
      <c r="AN136" s="67"/>
      <c r="AO136" s="67"/>
      <c r="AP136" s="67"/>
      <c r="AQ136" s="67"/>
      <c r="AR136" s="67"/>
    </row>
    <row r="137" spans="1:72" ht="12.95" customHeight="1" thickBot="1" x14ac:dyDescent="0.2">
      <c r="C137" s="220" t="s">
        <v>311</v>
      </c>
      <c r="D137" s="221" t="s">
        <v>266</v>
      </c>
      <c r="E137" s="419"/>
      <c r="F137" s="420"/>
      <c r="G137" s="420"/>
      <c r="H137" s="421"/>
      <c r="I137" s="191">
        <v>21</v>
      </c>
      <c r="J137" s="204">
        <v>23</v>
      </c>
      <c r="K137" s="193">
        <v>15</v>
      </c>
      <c r="L137" s="113"/>
      <c r="M137" s="113"/>
      <c r="N137" s="113"/>
      <c r="O137" s="188"/>
      <c r="P137" s="180"/>
      <c r="Q137" s="113"/>
      <c r="R137" s="110" t="s">
        <v>44</v>
      </c>
      <c r="S137" s="110"/>
      <c r="T137" s="110"/>
      <c r="U137" s="110"/>
      <c r="V137" s="110"/>
      <c r="W137" s="110"/>
      <c r="X137" s="110"/>
      <c r="Y137" s="110"/>
      <c r="Z137" s="110"/>
      <c r="AA137" s="110"/>
      <c r="AB137" s="110"/>
      <c r="AC137" s="110"/>
      <c r="AD137" s="110"/>
      <c r="AE137" s="110"/>
      <c r="AF137" s="110"/>
      <c r="AG137" s="110"/>
      <c r="AH137" s="109"/>
      <c r="AI137" s="109"/>
      <c r="AJ137" s="67"/>
      <c r="AK137" s="67"/>
      <c r="AL137" s="67"/>
      <c r="AM137" s="67"/>
      <c r="AN137" s="67"/>
      <c r="AO137" s="67"/>
      <c r="AP137" s="67"/>
      <c r="AQ137" s="67"/>
      <c r="AR137" s="67"/>
    </row>
    <row r="138" spans="1:72" ht="12.95" customHeight="1" thickTop="1" thickBot="1" x14ac:dyDescent="0.2">
      <c r="C138" s="222" t="s">
        <v>76</v>
      </c>
      <c r="D138" s="223" t="s">
        <v>267</v>
      </c>
      <c r="E138" s="416" t="s">
        <v>293</v>
      </c>
      <c r="F138" s="417"/>
      <c r="G138" s="417"/>
      <c r="H138" s="418"/>
      <c r="I138" s="236">
        <v>23</v>
      </c>
      <c r="J138" s="237">
        <v>21</v>
      </c>
      <c r="K138" s="238">
        <v>21</v>
      </c>
      <c r="L138" s="183"/>
      <c r="M138" s="185"/>
      <c r="N138" s="113"/>
      <c r="O138" s="188"/>
      <c r="P138" s="180"/>
      <c r="Q138" s="113"/>
      <c r="R138" s="340" t="str">
        <f>C140</f>
        <v>松木孝仁</v>
      </c>
      <c r="S138" s="315"/>
      <c r="T138" s="315"/>
      <c r="U138" s="315"/>
      <c r="V138" s="315"/>
      <c r="W138" s="315"/>
      <c r="X138" s="315"/>
      <c r="Y138" s="315"/>
      <c r="Z138" s="315" t="str">
        <f>D140</f>
        <v>Ｔ．Ｍ．Ｂ</v>
      </c>
      <c r="AA138" s="315"/>
      <c r="AB138" s="315"/>
      <c r="AC138" s="315"/>
      <c r="AD138" s="315"/>
      <c r="AE138" s="315"/>
      <c r="AF138" s="315"/>
      <c r="AG138" s="316"/>
      <c r="AH138" s="66"/>
      <c r="AI138" s="66"/>
      <c r="AJ138" s="67"/>
      <c r="AK138" s="67"/>
      <c r="AL138" s="67"/>
      <c r="AM138" s="67"/>
      <c r="AN138" s="67"/>
      <c r="AO138" s="67"/>
      <c r="AP138" s="67"/>
      <c r="AQ138" s="67"/>
      <c r="AR138" s="67"/>
    </row>
    <row r="139" spans="1:72" ht="12.95" customHeight="1" thickTop="1" thickBot="1" x14ac:dyDescent="0.2">
      <c r="C139" s="216" t="s">
        <v>74</v>
      </c>
      <c r="D139" s="217" t="s">
        <v>73</v>
      </c>
      <c r="E139" s="416"/>
      <c r="F139" s="417"/>
      <c r="G139" s="417"/>
      <c r="H139" s="418"/>
      <c r="I139" s="113"/>
      <c r="J139" s="113"/>
      <c r="K139" s="201"/>
      <c r="L139" s="201">
        <v>15</v>
      </c>
      <c r="M139" s="202">
        <v>12</v>
      </c>
      <c r="N139" s="186"/>
      <c r="O139" s="187"/>
      <c r="P139" s="113"/>
      <c r="Q139" s="113"/>
      <c r="R139" s="317" t="str">
        <f>C141</f>
        <v>山口　勲</v>
      </c>
      <c r="S139" s="318"/>
      <c r="T139" s="318"/>
      <c r="U139" s="318"/>
      <c r="V139" s="318"/>
      <c r="W139" s="318"/>
      <c r="X139" s="318"/>
      <c r="Y139" s="318"/>
      <c r="Z139" s="318" t="str">
        <f>D141</f>
        <v>Ｔ．Ｍ．Ｂ</v>
      </c>
      <c r="AA139" s="318"/>
      <c r="AB139" s="318"/>
      <c r="AC139" s="318"/>
      <c r="AD139" s="318"/>
      <c r="AE139" s="318"/>
      <c r="AF139" s="318"/>
      <c r="AG139" s="319"/>
      <c r="AH139" s="66"/>
      <c r="AI139" s="66"/>
      <c r="AJ139" s="67"/>
      <c r="AK139" s="67"/>
      <c r="AL139" s="67"/>
      <c r="AM139" s="67"/>
      <c r="AN139" s="67"/>
      <c r="AO139" s="67"/>
      <c r="AP139" s="67"/>
      <c r="AQ139" s="67"/>
      <c r="AR139" s="67"/>
    </row>
    <row r="140" spans="1:72" ht="12.95" customHeight="1" thickTop="1" thickBot="1" x14ac:dyDescent="0.2">
      <c r="C140" s="218" t="s">
        <v>102</v>
      </c>
      <c r="D140" s="219" t="s">
        <v>65</v>
      </c>
      <c r="E140" s="407" t="s">
        <v>2</v>
      </c>
      <c r="F140" s="408"/>
      <c r="G140" s="408"/>
      <c r="H140" s="409"/>
      <c r="I140" s="247"/>
      <c r="J140" s="243"/>
      <c r="K140" s="237"/>
      <c r="L140" s="237">
        <v>21</v>
      </c>
      <c r="M140" s="238">
        <v>21</v>
      </c>
      <c r="N140" s="206"/>
      <c r="O140" s="206"/>
      <c r="P140" s="182"/>
      <c r="Q140" s="182"/>
      <c r="BJ140" s="68"/>
      <c r="BK140" s="68"/>
    </row>
    <row r="141" spans="1:72" ht="12.95" customHeight="1" thickTop="1" x14ac:dyDescent="0.15">
      <c r="C141" s="224" t="s">
        <v>101</v>
      </c>
      <c r="D141" s="225" t="s">
        <v>65</v>
      </c>
      <c r="E141" s="410"/>
      <c r="F141" s="411"/>
      <c r="G141" s="411"/>
      <c r="H141" s="412"/>
      <c r="I141" s="113"/>
      <c r="J141" s="113"/>
      <c r="K141" s="113"/>
      <c r="L141" s="113"/>
      <c r="M141" s="113"/>
      <c r="N141" s="206"/>
      <c r="O141" s="206"/>
      <c r="P141" s="182"/>
      <c r="Q141" s="182"/>
      <c r="BJ141" s="68"/>
      <c r="BK141" s="68"/>
    </row>
    <row r="142" spans="1:72" ht="7.15" customHeight="1" thickBot="1" x14ac:dyDescent="0.2">
      <c r="C142" s="89"/>
      <c r="D142" s="92"/>
      <c r="E142" s="92"/>
      <c r="F142" s="92"/>
      <c r="G142" s="92"/>
      <c r="H142" s="92"/>
      <c r="I142" s="91"/>
      <c r="J142" s="91"/>
      <c r="K142" s="91"/>
      <c r="L142" s="91"/>
      <c r="M142" s="91"/>
      <c r="N142" s="91"/>
      <c r="O142" s="91"/>
      <c r="P142" s="91"/>
      <c r="Q142" s="91"/>
      <c r="R142" s="91"/>
      <c r="S142" s="65"/>
      <c r="T142" s="65"/>
      <c r="U142" s="65"/>
      <c r="V142" s="65"/>
      <c r="W142" s="65"/>
      <c r="X142" s="90"/>
      <c r="Y142" s="89"/>
      <c r="Z142" s="89"/>
      <c r="AA142" s="89"/>
      <c r="AB142" s="89"/>
      <c r="AC142" s="89"/>
      <c r="AD142" s="89"/>
      <c r="AE142" s="89"/>
      <c r="AF142" s="89"/>
      <c r="AG142" s="89"/>
      <c r="AH142" s="89"/>
      <c r="AI142" s="89"/>
      <c r="AJ142" s="89"/>
      <c r="AK142" s="89"/>
      <c r="AL142" s="89"/>
      <c r="AM142" s="89"/>
      <c r="AN142" s="89"/>
      <c r="AO142" s="89"/>
      <c r="AP142" s="89"/>
      <c r="AQ142" s="89"/>
      <c r="AR142" s="89"/>
      <c r="AS142" s="89"/>
      <c r="AT142" s="89"/>
      <c r="AU142" s="89"/>
      <c r="AV142" s="89"/>
      <c r="BN142" s="68"/>
      <c r="BO142" s="68"/>
    </row>
    <row r="143" spans="1:72" ht="12" customHeight="1" x14ac:dyDescent="0.15">
      <c r="C143" s="433" t="s">
        <v>43</v>
      </c>
      <c r="D143" s="434"/>
      <c r="E143" s="404" t="str">
        <f>C145</f>
        <v>石川輝真</v>
      </c>
      <c r="F143" s="386"/>
      <c r="G143" s="386"/>
      <c r="H143" s="405"/>
      <c r="I143" s="385" t="str">
        <f>C148</f>
        <v>長原正悟</v>
      </c>
      <c r="J143" s="386"/>
      <c r="K143" s="386"/>
      <c r="L143" s="405"/>
      <c r="M143" s="385" t="str">
        <f>C151</f>
        <v>川崎任輝</v>
      </c>
      <c r="N143" s="386"/>
      <c r="O143" s="386"/>
      <c r="P143" s="405"/>
      <c r="Q143" s="385" t="str">
        <f>C154</f>
        <v>合田拳斗</v>
      </c>
      <c r="R143" s="386"/>
      <c r="S143" s="386"/>
      <c r="T143" s="405"/>
      <c r="U143" s="385" t="str">
        <f>C157</f>
        <v>白川律稀</v>
      </c>
      <c r="V143" s="386"/>
      <c r="W143" s="386"/>
      <c r="X143" s="405"/>
      <c r="Y143" s="322" t="s">
        <v>21</v>
      </c>
      <c r="Z143" s="323"/>
      <c r="AA143" s="323"/>
      <c r="AB143" s="324"/>
      <c r="AC143" s="47"/>
      <c r="AD143" s="325" t="s">
        <v>23</v>
      </c>
      <c r="AE143" s="326"/>
      <c r="AF143" s="327" t="s">
        <v>24</v>
      </c>
      <c r="AG143" s="328"/>
      <c r="AH143" s="329"/>
      <c r="AI143" s="330" t="s">
        <v>25</v>
      </c>
      <c r="AJ143" s="331"/>
      <c r="AK143" s="332"/>
      <c r="AL143" s="171"/>
      <c r="AM143" s="171"/>
      <c r="AN143" s="171"/>
      <c r="AO143" s="171"/>
      <c r="AP143" s="433" t="s">
        <v>41</v>
      </c>
      <c r="AQ143" s="443"/>
      <c r="AR143" s="404" t="str">
        <f>AP145</f>
        <v>白川宏範</v>
      </c>
      <c r="AS143" s="386"/>
      <c r="AT143" s="386"/>
      <c r="AU143" s="405"/>
      <c r="AV143" s="385" t="str">
        <f>AP148</f>
        <v>大西英翔</v>
      </c>
      <c r="AW143" s="386"/>
      <c r="AX143" s="386"/>
      <c r="AY143" s="405"/>
      <c r="AZ143" s="385" t="str">
        <f>AP151</f>
        <v>高石直也</v>
      </c>
      <c r="BA143" s="386"/>
      <c r="BB143" s="386"/>
      <c r="BC143" s="405"/>
      <c r="BD143" s="385" t="str">
        <f>AP154</f>
        <v>大西政義</v>
      </c>
      <c r="BE143" s="386"/>
      <c r="BF143" s="386"/>
      <c r="BG143" s="387"/>
      <c r="BH143" s="322" t="s">
        <v>21</v>
      </c>
      <c r="BI143" s="323"/>
      <c r="BJ143" s="323"/>
      <c r="BK143" s="324"/>
      <c r="BL143" s="1"/>
      <c r="BM143" s="327" t="s">
        <v>23</v>
      </c>
      <c r="BN143" s="329"/>
      <c r="BO143" s="327" t="s">
        <v>24</v>
      </c>
      <c r="BP143" s="328"/>
      <c r="BQ143" s="329"/>
      <c r="BR143" s="330" t="s">
        <v>25</v>
      </c>
      <c r="BS143" s="331"/>
      <c r="BT143" s="332"/>
    </row>
    <row r="144" spans="1:72" ht="12" customHeight="1" thickBot="1" x14ac:dyDescent="0.2">
      <c r="C144" s="435"/>
      <c r="D144" s="436"/>
      <c r="E144" s="406" t="str">
        <f>C146</f>
        <v>有明茂博</v>
      </c>
      <c r="F144" s="390"/>
      <c r="G144" s="390"/>
      <c r="H144" s="391"/>
      <c r="I144" s="389" t="str">
        <f>C149</f>
        <v>武村　蒼</v>
      </c>
      <c r="J144" s="390"/>
      <c r="K144" s="390"/>
      <c r="L144" s="391"/>
      <c r="M144" s="389" t="str">
        <f>C152</f>
        <v>高橋和也</v>
      </c>
      <c r="N144" s="390"/>
      <c r="O144" s="390"/>
      <c r="P144" s="391"/>
      <c r="Q144" s="389" t="str">
        <f>C155</f>
        <v>山川慶翔</v>
      </c>
      <c r="R144" s="390"/>
      <c r="S144" s="390"/>
      <c r="T144" s="391"/>
      <c r="U144" s="389" t="str">
        <f>C158</f>
        <v>大西悠翔</v>
      </c>
      <c r="V144" s="390"/>
      <c r="W144" s="390"/>
      <c r="X144" s="391"/>
      <c r="Y144" s="364" t="s">
        <v>22</v>
      </c>
      <c r="Z144" s="365"/>
      <c r="AA144" s="365"/>
      <c r="AB144" s="366"/>
      <c r="AC144" s="47"/>
      <c r="AD144" s="172" t="s">
        <v>26</v>
      </c>
      <c r="AE144" s="174" t="s">
        <v>27</v>
      </c>
      <c r="AF144" s="172" t="s">
        <v>20</v>
      </c>
      <c r="AG144" s="174" t="s">
        <v>28</v>
      </c>
      <c r="AH144" s="173" t="s">
        <v>29</v>
      </c>
      <c r="AI144" s="174" t="s">
        <v>20</v>
      </c>
      <c r="AJ144" s="174" t="s">
        <v>28</v>
      </c>
      <c r="AK144" s="173" t="s">
        <v>29</v>
      </c>
      <c r="AL144" s="171"/>
      <c r="AM144" s="171"/>
      <c r="AN144" s="171"/>
      <c r="AO144" s="171"/>
      <c r="AP144" s="435"/>
      <c r="AQ144" s="444"/>
      <c r="AR144" s="406" t="str">
        <f>AP146</f>
        <v>安藤達也</v>
      </c>
      <c r="AS144" s="390"/>
      <c r="AT144" s="390"/>
      <c r="AU144" s="391"/>
      <c r="AV144" s="389" t="str">
        <f>AP149</f>
        <v>中橋亮介</v>
      </c>
      <c r="AW144" s="390"/>
      <c r="AX144" s="390"/>
      <c r="AY144" s="391"/>
      <c r="AZ144" s="389" t="str">
        <f>AP152</f>
        <v>田中秀仁</v>
      </c>
      <c r="BA144" s="390"/>
      <c r="BB144" s="390"/>
      <c r="BC144" s="391"/>
      <c r="BD144" s="389" t="str">
        <f>AP155</f>
        <v>石川壱斗</v>
      </c>
      <c r="BE144" s="390"/>
      <c r="BF144" s="390"/>
      <c r="BG144" s="393"/>
      <c r="BH144" s="364" t="s">
        <v>22</v>
      </c>
      <c r="BI144" s="365"/>
      <c r="BJ144" s="365"/>
      <c r="BK144" s="366"/>
      <c r="BL144" s="1"/>
      <c r="BM144" s="172" t="s">
        <v>26</v>
      </c>
      <c r="BN144" s="174" t="s">
        <v>27</v>
      </c>
      <c r="BO144" s="172" t="s">
        <v>20</v>
      </c>
      <c r="BP144" s="174" t="s">
        <v>28</v>
      </c>
      <c r="BQ144" s="173" t="s">
        <v>29</v>
      </c>
      <c r="BR144" s="174" t="s">
        <v>20</v>
      </c>
      <c r="BS144" s="174" t="s">
        <v>28</v>
      </c>
      <c r="BT144" s="173" t="s">
        <v>29</v>
      </c>
    </row>
    <row r="145" spans="3:72" ht="12" customHeight="1" x14ac:dyDescent="0.15">
      <c r="C145" s="80" t="s">
        <v>98</v>
      </c>
      <c r="D145" s="79" t="s">
        <v>97</v>
      </c>
      <c r="E145" s="352"/>
      <c r="F145" s="353"/>
      <c r="G145" s="353"/>
      <c r="H145" s="354"/>
      <c r="I145" s="27">
        <v>21</v>
      </c>
      <c r="J145" s="28" t="str">
        <f>IF(I145="","","-")</f>
        <v>-</v>
      </c>
      <c r="K145" s="29">
        <v>11</v>
      </c>
      <c r="L145" s="336" t="str">
        <f>IF(I145&lt;&gt;"",IF(I145&gt;K145,IF(I146&gt;K146,"○",IF(I147&gt;K147,"○","×")),IF(I146&gt;K146,IF(I147&gt;K147,"○","×"),"×")),"")</f>
        <v>○</v>
      </c>
      <c r="M145" s="27">
        <v>21</v>
      </c>
      <c r="N145" s="30" t="str">
        <f t="shared" ref="N145:N150" si="40">IF(M145="","","-")</f>
        <v>-</v>
      </c>
      <c r="O145" s="31">
        <v>16</v>
      </c>
      <c r="P145" s="336" t="str">
        <f>IF(M145&lt;&gt;"",IF(M145&gt;O145,IF(M146&gt;O146,"○",IF(M147&gt;O147,"○","×")),IF(M146&gt;O146,IF(M147&gt;O147,"○","×"),"×")),"")</f>
        <v>○</v>
      </c>
      <c r="Q145" s="27">
        <v>21</v>
      </c>
      <c r="R145" s="30" t="str">
        <f t="shared" ref="R145:R153" si="41">IF(Q145="","","-")</f>
        <v>-</v>
      </c>
      <c r="S145" s="31">
        <v>11</v>
      </c>
      <c r="T145" s="336" t="str">
        <f>IF(Q145&lt;&gt;"",IF(Q145&gt;S145,IF(Q146&gt;S146,"○",IF(Q147&gt;S147,"○","×")),IF(Q146&gt;S146,IF(Q147&gt;S147,"○","×"),"×")),"")</f>
        <v>○</v>
      </c>
      <c r="U145" s="27">
        <v>0</v>
      </c>
      <c r="V145" s="30" t="str">
        <f t="shared" ref="V145:V156" si="42">IF(U145="","","-")</f>
        <v>-</v>
      </c>
      <c r="W145" s="31">
        <v>21</v>
      </c>
      <c r="X145" s="337" t="str">
        <f>IF(U145&lt;&gt;"",IF(U145&gt;W145,IF(U146&gt;W146,"○",IF(U147&gt;W147,"○","×")),IF(U146&gt;W146,IF(U147&gt;W147,"○","×"),"×")),"")</f>
        <v>×</v>
      </c>
      <c r="Y145" s="437" t="s">
        <v>314</v>
      </c>
      <c r="Z145" s="438"/>
      <c r="AA145" s="438"/>
      <c r="AB145" s="439"/>
      <c r="AC145" s="47"/>
      <c r="AD145" s="2"/>
      <c r="AE145" s="3"/>
      <c r="AF145" s="48"/>
      <c r="AG145" s="49"/>
      <c r="AH145" s="5"/>
      <c r="AI145" s="3"/>
      <c r="AJ145" s="3"/>
      <c r="AK145" s="5"/>
      <c r="AL145" s="170"/>
      <c r="AM145" s="170"/>
      <c r="AN145" s="170"/>
      <c r="AO145" s="170"/>
      <c r="AP145" s="80" t="s">
        <v>80</v>
      </c>
      <c r="AQ145" s="79" t="s">
        <v>247</v>
      </c>
      <c r="AR145" s="352"/>
      <c r="AS145" s="353"/>
      <c r="AT145" s="353"/>
      <c r="AU145" s="354"/>
      <c r="AV145" s="27">
        <v>21</v>
      </c>
      <c r="AW145" s="28" t="str">
        <f>IF(AV145="","","-")</f>
        <v>-</v>
      </c>
      <c r="AX145" s="29">
        <v>3</v>
      </c>
      <c r="AY145" s="336" t="str">
        <f>IF(AV145&lt;&gt;"",IF(AV145&gt;AX145,IF(AV146&gt;AX146,"○",IF(AV147&gt;AX147,"○","×")),IF(AV146&gt;AX146,IF(AV147&gt;AX147,"○","×"),"×")),"")</f>
        <v>○</v>
      </c>
      <c r="AZ145" s="27">
        <v>18</v>
      </c>
      <c r="BA145" s="30" t="str">
        <f t="shared" ref="BA145:BA150" si="43">IF(AZ145="","","-")</f>
        <v>-</v>
      </c>
      <c r="BB145" s="31">
        <v>21</v>
      </c>
      <c r="BC145" s="336" t="str">
        <f>IF(AZ145&lt;&gt;"",IF(AZ145&gt;BB145,IF(AZ146&gt;BB146,"○",IF(AZ147&gt;BB147,"○","×")),IF(AZ146&gt;BB146,IF(AZ147&gt;BB147,"○","×"),"×")),"")</f>
        <v>○</v>
      </c>
      <c r="BD145" s="32">
        <v>21</v>
      </c>
      <c r="BE145" s="30" t="str">
        <f t="shared" ref="BE145:BE153" si="44">IF(BD145="","","-")</f>
        <v>-</v>
      </c>
      <c r="BF145" s="29">
        <v>16</v>
      </c>
      <c r="BG145" s="337" t="str">
        <f>IF(BD145&lt;&gt;"",IF(BD145&gt;BF145,IF(BD146&gt;BF146,"○",IF(BD147&gt;BF147,"○","×")),IF(BD146&gt;BF146,IF(BD147&gt;BF147,"○","×"),"×")),"")</f>
        <v>○</v>
      </c>
      <c r="BH145" s="361" t="s">
        <v>304</v>
      </c>
      <c r="BI145" s="362"/>
      <c r="BJ145" s="362"/>
      <c r="BK145" s="363"/>
      <c r="BL145" s="1"/>
      <c r="BM145" s="12"/>
      <c r="BN145" s="13"/>
      <c r="BO145" s="178"/>
      <c r="BP145" s="179"/>
      <c r="BQ145" s="4"/>
      <c r="BR145" s="13"/>
      <c r="BS145" s="13"/>
      <c r="BT145" s="14"/>
    </row>
    <row r="146" spans="3:72" ht="12" customHeight="1" x14ac:dyDescent="0.15">
      <c r="C146" s="72" t="s">
        <v>96</v>
      </c>
      <c r="D146" s="71" t="s">
        <v>97</v>
      </c>
      <c r="E146" s="355"/>
      <c r="F146" s="356"/>
      <c r="G146" s="356"/>
      <c r="H146" s="357"/>
      <c r="I146" s="27">
        <v>21</v>
      </c>
      <c r="J146" s="28" t="str">
        <f>IF(I146="","","-")</f>
        <v>-</v>
      </c>
      <c r="K146" s="33">
        <v>13</v>
      </c>
      <c r="L146" s="333"/>
      <c r="M146" s="27">
        <v>21</v>
      </c>
      <c r="N146" s="28" t="str">
        <f t="shared" si="40"/>
        <v>-</v>
      </c>
      <c r="O146" s="190">
        <v>16</v>
      </c>
      <c r="P146" s="333"/>
      <c r="Q146" s="27">
        <v>27</v>
      </c>
      <c r="R146" s="28" t="str">
        <f t="shared" si="41"/>
        <v>-</v>
      </c>
      <c r="S146" s="29">
        <v>25</v>
      </c>
      <c r="T146" s="333"/>
      <c r="U146" s="27">
        <v>0</v>
      </c>
      <c r="V146" s="28" t="str">
        <f t="shared" si="42"/>
        <v>-</v>
      </c>
      <c r="W146" s="29">
        <v>21</v>
      </c>
      <c r="X146" s="305"/>
      <c r="Y146" s="440"/>
      <c r="Z146" s="441"/>
      <c r="AA146" s="441"/>
      <c r="AB146" s="442"/>
      <c r="AC146" s="47"/>
      <c r="AD146" s="2">
        <f>COUNTIF(E145:X147,"○")</f>
        <v>3</v>
      </c>
      <c r="AE146" s="3">
        <f>COUNTIF(E145:X147,"×")</f>
        <v>1</v>
      </c>
      <c r="AF146" s="48">
        <f>(IF((E145&gt;G145),1,0))+(IF((E146&gt;G146),1,0))+(IF((E147&gt;G147),1,0))+(IF((I145&gt;K145),1,0))+(IF((I146&gt;K146),1,0))+(IF((I147&gt;K147),1,0))+(IF((M145&gt;O145),1,0))+(IF((M146&gt;O146),1,0))+(IF((M147&gt;O147),1,0))+(IF((Q145&gt;S145),1,0))+(IF((Q146&gt;S146),1,0))+(IF((Q147&gt;S147),1,0))+(IF((U145&gt;W145),1,0))+(IF((U146&gt;W146),1,0))+(IF((U147&gt;W147),1,0))</f>
        <v>6</v>
      </c>
      <c r="AG146" s="49">
        <f>(IF((E145&lt;G145),1,0))+(IF((E146&lt;G146),1,0))+(IF((E147&lt;G147),1,0))+(IF((I145&lt;K145),1,0))+(IF((I146&lt;K146),1,0))+(IF((I147&lt;K147),1,0))+(IF((M145&lt;O145),1,0))+(IF((M146&lt;O146),1,0))+(IF((M147&lt;O147),1,0))+(IF((Q145&lt;S145),1,0))+(IF((Q146&lt;S146),1,0))+(IF((Q147&lt;S147),1,0))+(IF((U145&lt;W145),1,0))+(IF((U146&lt;W146),1,0))+(IF((U147&lt;W147),1,0))</f>
        <v>2</v>
      </c>
      <c r="AH146" s="50">
        <f>AF146-AG146</f>
        <v>4</v>
      </c>
      <c r="AI146" s="3">
        <f>SUM(E145:E147,I145:I147,M145:M147,Q145:Q147,U145:U147)</f>
        <v>132</v>
      </c>
      <c r="AJ146" s="3">
        <f>SUM(G145:G147,K145:K147,O145:O147,S145:S147,W145:W147)</f>
        <v>134</v>
      </c>
      <c r="AK146" s="5">
        <f>AI146-AJ146</f>
        <v>-2</v>
      </c>
      <c r="AL146" s="170"/>
      <c r="AM146" s="170"/>
      <c r="AN146" s="170"/>
      <c r="AO146" s="170"/>
      <c r="AP146" s="72" t="s">
        <v>78</v>
      </c>
      <c r="AQ146" s="71" t="s">
        <v>247</v>
      </c>
      <c r="AR146" s="355"/>
      <c r="AS146" s="356"/>
      <c r="AT146" s="356"/>
      <c r="AU146" s="357"/>
      <c r="AV146" s="27">
        <v>21</v>
      </c>
      <c r="AW146" s="28" t="str">
        <f>IF(AV146="","","-")</f>
        <v>-</v>
      </c>
      <c r="AX146" s="33">
        <v>7</v>
      </c>
      <c r="AY146" s="333"/>
      <c r="AZ146" s="27">
        <v>21</v>
      </c>
      <c r="BA146" s="28" t="str">
        <f t="shared" si="43"/>
        <v>-</v>
      </c>
      <c r="BB146" s="29">
        <v>12</v>
      </c>
      <c r="BC146" s="333"/>
      <c r="BD146" s="27">
        <v>18</v>
      </c>
      <c r="BE146" s="28" t="str">
        <f t="shared" si="44"/>
        <v>-</v>
      </c>
      <c r="BF146" s="29">
        <v>21</v>
      </c>
      <c r="BG146" s="305"/>
      <c r="BH146" s="310"/>
      <c r="BI146" s="311"/>
      <c r="BJ146" s="311"/>
      <c r="BK146" s="312"/>
      <c r="BL146" s="1"/>
      <c r="BM146" s="12">
        <f>COUNTIF(AR145:BG147,"○")</f>
        <v>3</v>
      </c>
      <c r="BN146" s="13">
        <f>COUNTIF(AR145:BG147,"×")</f>
        <v>0</v>
      </c>
      <c r="BO146" s="6">
        <f>(IF((AR145&gt;AT145),1,0))+(IF((AR146&gt;AT146),1,0))+(IF((AR147&gt;AT147),1,0))+(IF((AV145&gt;AX145),1,0))+(IF((AV146&gt;AX146),1,0))+(IF((AV147&gt;AX147),1,0))+(IF((AZ145&gt;BB145),1,0))+(IF((AZ146&gt;BB146),1,0))+(IF((AZ147&gt;BB147),1,0))+(IF((BD145&gt;BF145),1,0))+(IF((BD146&gt;BF146),1,0))+(IF((BD147&gt;BF147),1,0))</f>
        <v>6</v>
      </c>
      <c r="BP146" s="7">
        <f>(IF((AR145&lt;AT145),1,0))+(IF((AR146&lt;AT146),1,0))+(IF((AR147&lt;AT147),1,0))+(IF((AV145&lt;AX145),1,0))+(IF((AV146&lt;AX146),1,0))+(IF((AV147&lt;AX147),1,0))+(IF((AZ145&lt;BB145),1,0))+(IF((AZ146&lt;BB146),1,0))+(IF((AZ147&lt;BB147),1,0))+(IF((BD145&lt;BF145),1,0))+(IF((BD146&lt;BF146),1,0))+(IF((BD147&lt;BF147),1,0))</f>
        <v>2</v>
      </c>
      <c r="BQ146" s="8">
        <f>BO146-BP146</f>
        <v>4</v>
      </c>
      <c r="BR146" s="13">
        <f>SUM(AR145:AR147,AV145:AV147,AZ145:AZ147,BD145:BD147)</f>
        <v>162</v>
      </c>
      <c r="BS146" s="13">
        <f>SUM(AT145:AT147,AX145:AX147,BB145:BB147,BF145:BF147)</f>
        <v>107</v>
      </c>
      <c r="BT146" s="14">
        <f>BR146-BS146</f>
        <v>55</v>
      </c>
    </row>
    <row r="147" spans="3:72" ht="12" customHeight="1" x14ac:dyDescent="0.15">
      <c r="C147" s="72"/>
      <c r="D147" s="76" t="s">
        <v>79</v>
      </c>
      <c r="E147" s="358"/>
      <c r="F147" s="359"/>
      <c r="G147" s="359"/>
      <c r="H147" s="360"/>
      <c r="I147" s="34"/>
      <c r="J147" s="28" t="str">
        <f>IF(I147="","","-")</f>
        <v/>
      </c>
      <c r="K147" s="35"/>
      <c r="L147" s="334"/>
      <c r="M147" s="34"/>
      <c r="N147" s="36" t="str">
        <f t="shared" si="40"/>
        <v/>
      </c>
      <c r="O147" s="35"/>
      <c r="P147" s="333"/>
      <c r="Q147" s="27"/>
      <c r="R147" s="28" t="str">
        <f t="shared" si="41"/>
        <v/>
      </c>
      <c r="S147" s="29"/>
      <c r="T147" s="333"/>
      <c r="U147" s="27"/>
      <c r="V147" s="28" t="str">
        <f t="shared" si="42"/>
        <v/>
      </c>
      <c r="W147" s="29"/>
      <c r="X147" s="305"/>
      <c r="Y147" s="9">
        <f>AD146</f>
        <v>3</v>
      </c>
      <c r="Z147" s="10" t="s">
        <v>30</v>
      </c>
      <c r="AA147" s="10">
        <f>AE146</f>
        <v>1</v>
      </c>
      <c r="AB147" s="11" t="s">
        <v>27</v>
      </c>
      <c r="AC147" s="47"/>
      <c r="AD147" s="2"/>
      <c r="AE147" s="3"/>
      <c r="AF147" s="48"/>
      <c r="AG147" s="49"/>
      <c r="AH147" s="5"/>
      <c r="AI147" s="3"/>
      <c r="AJ147" s="3"/>
      <c r="AK147" s="5"/>
      <c r="AL147" s="68"/>
      <c r="AM147" s="68"/>
      <c r="AN147" s="68"/>
      <c r="AO147" s="68"/>
      <c r="AP147" s="72"/>
      <c r="AQ147" s="88" t="s">
        <v>79</v>
      </c>
      <c r="AR147" s="358"/>
      <c r="AS147" s="359"/>
      <c r="AT147" s="359"/>
      <c r="AU147" s="360"/>
      <c r="AV147" s="34"/>
      <c r="AW147" s="28" t="str">
        <f>IF(AV147="","","-")</f>
        <v/>
      </c>
      <c r="AX147" s="35"/>
      <c r="AY147" s="334"/>
      <c r="AZ147" s="34">
        <v>21</v>
      </c>
      <c r="BA147" s="36" t="str">
        <f t="shared" si="43"/>
        <v>-</v>
      </c>
      <c r="BB147" s="35">
        <v>18</v>
      </c>
      <c r="BC147" s="333"/>
      <c r="BD147" s="34">
        <v>21</v>
      </c>
      <c r="BE147" s="36" t="str">
        <f t="shared" si="44"/>
        <v>-</v>
      </c>
      <c r="BF147" s="35">
        <v>9</v>
      </c>
      <c r="BG147" s="305"/>
      <c r="BH147" s="9">
        <f>BM146</f>
        <v>3</v>
      </c>
      <c r="BI147" s="10" t="s">
        <v>30</v>
      </c>
      <c r="BJ147" s="10">
        <f>BN146</f>
        <v>0</v>
      </c>
      <c r="BK147" s="11" t="s">
        <v>27</v>
      </c>
      <c r="BL147" s="1"/>
      <c r="BM147" s="12"/>
      <c r="BN147" s="13"/>
      <c r="BO147" s="12"/>
      <c r="BP147" s="13"/>
      <c r="BQ147" s="14"/>
      <c r="BR147" s="13"/>
      <c r="BS147" s="13"/>
      <c r="BT147" s="14"/>
    </row>
    <row r="148" spans="3:72" ht="12" customHeight="1" x14ac:dyDescent="0.15">
      <c r="C148" s="75" t="s">
        <v>300</v>
      </c>
      <c r="D148" s="71" t="s">
        <v>301</v>
      </c>
      <c r="E148" s="37">
        <f>IF(K145="","",K145)</f>
        <v>11</v>
      </c>
      <c r="F148" s="28" t="str">
        <f t="shared" ref="F148:F159" si="45">IF(E148="","","-")</f>
        <v>-</v>
      </c>
      <c r="G148" s="176">
        <f>IF(I145="","",I145)</f>
        <v>21</v>
      </c>
      <c r="H148" s="303" t="str">
        <f>IF(L145="","",IF(L145="○","×",IF(L145="×","○")))</f>
        <v>×</v>
      </c>
      <c r="I148" s="367"/>
      <c r="J148" s="368"/>
      <c r="K148" s="368"/>
      <c r="L148" s="369"/>
      <c r="M148" s="27">
        <v>21</v>
      </c>
      <c r="N148" s="28" t="str">
        <f t="shared" si="40"/>
        <v>-</v>
      </c>
      <c r="O148" s="29">
        <v>15</v>
      </c>
      <c r="P148" s="339" t="str">
        <f>IF(M148&lt;&gt;"",IF(M148&gt;O148,IF(M149&gt;O149,"○",IF(M150&gt;O150,"○","×")),IF(M149&gt;O149,IF(M150&gt;O150,"○","×"),"×")),"")</f>
        <v>×</v>
      </c>
      <c r="Q148" s="51">
        <v>15</v>
      </c>
      <c r="R148" s="40" t="str">
        <f t="shared" si="41"/>
        <v>-</v>
      </c>
      <c r="S148" s="52">
        <v>21</v>
      </c>
      <c r="T148" s="339" t="str">
        <f>IF(Q148&lt;&gt;"",IF(Q148&gt;S148,IF(Q149&gt;S149,"○",IF(Q150&gt;S150,"○","×")),IF(Q149&gt;S149,IF(Q150&gt;S150,"○","×"),"×")),"")</f>
        <v>×</v>
      </c>
      <c r="U148" s="51">
        <v>15</v>
      </c>
      <c r="V148" s="40" t="str">
        <f t="shared" si="42"/>
        <v>-</v>
      </c>
      <c r="W148" s="52">
        <v>21</v>
      </c>
      <c r="X148" s="335" t="str">
        <f>IF(U148&lt;&gt;"",IF(U148&gt;W148,IF(U149&gt;W149,"○",IF(U150&gt;W150,"○","×")),IF(U149&gt;W149,IF(U150&gt;W150,"○","×"),"×")),"")</f>
        <v>×</v>
      </c>
      <c r="Y148" s="307" t="s">
        <v>305</v>
      </c>
      <c r="Z148" s="308"/>
      <c r="AA148" s="308"/>
      <c r="AB148" s="309"/>
      <c r="AC148" s="47"/>
      <c r="AD148" s="15"/>
      <c r="AE148" s="16"/>
      <c r="AF148" s="53"/>
      <c r="AG148" s="54"/>
      <c r="AH148" s="17"/>
      <c r="AI148" s="16"/>
      <c r="AJ148" s="16"/>
      <c r="AK148" s="17"/>
      <c r="AL148" s="170"/>
      <c r="AM148" s="170"/>
      <c r="AN148" s="170"/>
      <c r="AO148" s="170"/>
      <c r="AP148" s="75" t="s">
        <v>95</v>
      </c>
      <c r="AQ148" s="86" t="s">
        <v>243</v>
      </c>
      <c r="AR148" s="37">
        <f>IF(AX145="","",AX145)</f>
        <v>3</v>
      </c>
      <c r="AS148" s="28" t="str">
        <f t="shared" ref="AS148:AS156" si="46">IF(AR148="","","-")</f>
        <v>-</v>
      </c>
      <c r="AT148" s="176">
        <f>IF(AV145="","",AV145)</f>
        <v>21</v>
      </c>
      <c r="AU148" s="303" t="str">
        <f>IF(AY145="","",IF(AY145="○","×",IF(AY145="×","○")))</f>
        <v>×</v>
      </c>
      <c r="AV148" s="367"/>
      <c r="AW148" s="368"/>
      <c r="AX148" s="368"/>
      <c r="AY148" s="369"/>
      <c r="AZ148" s="27">
        <v>10</v>
      </c>
      <c r="BA148" s="28" t="str">
        <f t="shared" si="43"/>
        <v>-</v>
      </c>
      <c r="BB148" s="29">
        <v>21</v>
      </c>
      <c r="BC148" s="339" t="str">
        <f>IF(AZ148&lt;&gt;"",IF(AZ148&gt;BB148,IF(AZ149&gt;BB149,"○",IF(AZ150&gt;BB150,"○","×")),IF(AZ149&gt;BB149,IF(AZ150&gt;BB150,"○","×"),"×")),"")</f>
        <v>×</v>
      </c>
      <c r="BD148" s="27">
        <v>11</v>
      </c>
      <c r="BE148" s="28" t="str">
        <f t="shared" si="44"/>
        <v>-</v>
      </c>
      <c r="BF148" s="29">
        <v>21</v>
      </c>
      <c r="BG148" s="335" t="str">
        <f>IF(BD148&lt;&gt;"",IF(BD148&gt;BF148,IF(BD149&gt;BF149,"○",IF(BD150&gt;BF150,"○","×")),IF(BD149&gt;BF149,IF(BD150&gt;BF150,"○","×"),"×")),"")</f>
        <v>×</v>
      </c>
      <c r="BH148" s="307" t="s">
        <v>305</v>
      </c>
      <c r="BI148" s="308"/>
      <c r="BJ148" s="308"/>
      <c r="BK148" s="309"/>
      <c r="BL148" s="1"/>
      <c r="BM148" s="178"/>
      <c r="BN148" s="179"/>
      <c r="BO148" s="178"/>
      <c r="BP148" s="179"/>
      <c r="BQ148" s="4"/>
      <c r="BR148" s="179"/>
      <c r="BS148" s="179"/>
      <c r="BT148" s="4"/>
    </row>
    <row r="149" spans="3:72" ht="12" customHeight="1" x14ac:dyDescent="0.15">
      <c r="C149" s="72" t="s">
        <v>81</v>
      </c>
      <c r="D149" s="71" t="s">
        <v>83</v>
      </c>
      <c r="E149" s="37">
        <f>IF(K146="","",K146)</f>
        <v>13</v>
      </c>
      <c r="F149" s="28" t="str">
        <f t="shared" si="45"/>
        <v>-</v>
      </c>
      <c r="G149" s="176">
        <f>IF(I146="","",I146)</f>
        <v>21</v>
      </c>
      <c r="H149" s="304" t="str">
        <f>IF(J146="","",J146)</f>
        <v>-</v>
      </c>
      <c r="I149" s="370"/>
      <c r="J149" s="356"/>
      <c r="K149" s="356"/>
      <c r="L149" s="357"/>
      <c r="M149" s="27">
        <v>16</v>
      </c>
      <c r="N149" s="28" t="str">
        <f t="shared" si="40"/>
        <v>-</v>
      </c>
      <c r="O149" s="29">
        <v>21</v>
      </c>
      <c r="P149" s="333"/>
      <c r="Q149" s="27">
        <v>12</v>
      </c>
      <c r="R149" s="28" t="str">
        <f t="shared" si="41"/>
        <v>-</v>
      </c>
      <c r="S149" s="29">
        <v>21</v>
      </c>
      <c r="T149" s="333"/>
      <c r="U149" s="27">
        <v>20</v>
      </c>
      <c r="V149" s="28" t="str">
        <f t="shared" si="42"/>
        <v>-</v>
      </c>
      <c r="W149" s="29">
        <v>22</v>
      </c>
      <c r="X149" s="305"/>
      <c r="Y149" s="310"/>
      <c r="Z149" s="311"/>
      <c r="AA149" s="311"/>
      <c r="AB149" s="312"/>
      <c r="AC149" s="47"/>
      <c r="AD149" s="2">
        <f>COUNTIF(E148:X150,"○")</f>
        <v>0</v>
      </c>
      <c r="AE149" s="3">
        <f>COUNTIF(E148:X150,"×")</f>
        <v>4</v>
      </c>
      <c r="AF149" s="48">
        <f>(IF((E148&gt;G148),1,0))+(IF((E149&gt;G149),1,0))+(IF((E150&gt;G150),1,0))+(IF((I148&gt;K148),1,0))+(IF((I149&gt;K149),1,0))+(IF((I150&gt;K150),1,0))+(IF((M148&gt;O148),1,0))+(IF((M149&gt;O149),1,0))+(IF((M150&gt;O150),1,0))+(IF((Q148&gt;S148),1,0))+(IF((Q149&gt;S149),1,0))+(IF((Q150&gt;S150),1,0))+(IF((U148&gt;W148),1,0))+(IF((U149&gt;W149),1,0))+(IF((U150&gt;W150),1,0))</f>
        <v>1</v>
      </c>
      <c r="AG149" s="49">
        <f>(IF((E148&lt;G148),1,0))+(IF((E149&lt;G149),1,0))+(IF((E150&lt;G150),1,0))+(IF((I148&lt;K148),1,0))+(IF((I149&lt;K149),1,0))+(IF((I150&lt;K150),1,0))+(IF((M148&lt;O148),1,0))+(IF((M149&lt;O149),1,0))+(IF((M150&lt;O150),1,0))+(IF((Q148&lt;S148),1,0))+(IF((Q149&lt;S149),1,0))+(IF((Q150&lt;S150),1,0))+(IF((U148&lt;W148),1,0))+(IF((U149&lt;W149),1,0))+(IF((U150&lt;W150),1,0))</f>
        <v>8</v>
      </c>
      <c r="AH149" s="50">
        <f>AF149-AG149</f>
        <v>-7</v>
      </c>
      <c r="AI149" s="3">
        <f>SUM(E148:E150,I148:I150,M148:M150,Q148:Q150,U148:U150)</f>
        <v>134</v>
      </c>
      <c r="AJ149" s="3">
        <f>SUM(G148:G150,K148:K150,O148:O150,S148:S150,W148:W150)</f>
        <v>184</v>
      </c>
      <c r="AK149" s="5">
        <f>AI149-AJ149</f>
        <v>-50</v>
      </c>
      <c r="AL149" s="170"/>
      <c r="AM149" s="170"/>
      <c r="AN149" s="170"/>
      <c r="AO149" s="170"/>
      <c r="AP149" s="72" t="s">
        <v>94</v>
      </c>
      <c r="AQ149" s="85" t="s">
        <v>246</v>
      </c>
      <c r="AR149" s="37">
        <f>IF(AX146="","",AX146)</f>
        <v>7</v>
      </c>
      <c r="AS149" s="28" t="str">
        <f t="shared" si="46"/>
        <v>-</v>
      </c>
      <c r="AT149" s="176">
        <f>IF(AV146="","",AV146)</f>
        <v>21</v>
      </c>
      <c r="AU149" s="304" t="str">
        <f>IF(AW146="","",AW146)</f>
        <v>-</v>
      </c>
      <c r="AV149" s="370"/>
      <c r="AW149" s="356"/>
      <c r="AX149" s="356"/>
      <c r="AY149" s="357"/>
      <c r="AZ149" s="27">
        <v>5</v>
      </c>
      <c r="BA149" s="28" t="str">
        <f t="shared" si="43"/>
        <v>-</v>
      </c>
      <c r="BB149" s="29">
        <v>21</v>
      </c>
      <c r="BC149" s="333"/>
      <c r="BD149" s="27">
        <v>14</v>
      </c>
      <c r="BE149" s="28" t="str">
        <f t="shared" si="44"/>
        <v>-</v>
      </c>
      <c r="BF149" s="29">
        <v>21</v>
      </c>
      <c r="BG149" s="305"/>
      <c r="BH149" s="310"/>
      <c r="BI149" s="311"/>
      <c r="BJ149" s="311"/>
      <c r="BK149" s="312"/>
      <c r="BL149" s="1"/>
      <c r="BM149" s="12">
        <f>COUNTIF(AR148:BG150,"○")</f>
        <v>0</v>
      </c>
      <c r="BN149" s="13">
        <f>COUNTIF(AR148:BG150,"×")</f>
        <v>3</v>
      </c>
      <c r="BO149" s="6">
        <f>(IF((AR148&gt;AT148),1,0))+(IF((AR149&gt;AT149),1,0))+(IF((AR150&gt;AT150),1,0))+(IF((AV148&gt;AX148),1,0))+(IF((AV149&gt;AX149),1,0))+(IF((AV150&gt;AX150),1,0))+(IF((AZ148&gt;BB148),1,0))+(IF((AZ149&gt;BB149),1,0))+(IF((AZ150&gt;BB150),1,0))+(IF((BD148&gt;BF148),1,0))+(IF((BD149&gt;BF149),1,0))+(IF((BD150&gt;BF150),1,0))</f>
        <v>0</v>
      </c>
      <c r="BP149" s="7">
        <f>(IF((AR148&lt;AT148),1,0))+(IF((AR149&lt;AT149),1,0))+(IF((AR150&lt;AT150),1,0))+(IF((AV148&lt;AX148),1,0))+(IF((AV149&lt;AX149),1,0))+(IF((AV150&lt;AX150),1,0))+(IF((AZ148&lt;BB148),1,0))+(IF((AZ149&lt;BB149),1,0))+(IF((AZ150&lt;BB150),1,0))+(IF((BD148&lt;BF148),1,0))+(IF((BD149&lt;BF149),1,0))+(IF((BD150&lt;BF150),1,0))</f>
        <v>6</v>
      </c>
      <c r="BQ149" s="8">
        <f>BO149-BP149</f>
        <v>-6</v>
      </c>
      <c r="BR149" s="13">
        <f>SUM(AR148:AR150,AV148:AV150,AZ148:AZ150,BD148:BD150)</f>
        <v>50</v>
      </c>
      <c r="BS149" s="13">
        <f>SUM(AT148:AT150,AX148:AX150,BB148:BB150,BF148:BF150)</f>
        <v>126</v>
      </c>
      <c r="BT149" s="14">
        <f>BR149-BS149</f>
        <v>-76</v>
      </c>
    </row>
    <row r="150" spans="3:72" ht="12" customHeight="1" x14ac:dyDescent="0.15">
      <c r="C150" s="77"/>
      <c r="D150" s="76" t="s">
        <v>82</v>
      </c>
      <c r="E150" s="38" t="str">
        <f>IF(K147="","",K147)</f>
        <v/>
      </c>
      <c r="F150" s="28" t="str">
        <f t="shared" si="45"/>
        <v/>
      </c>
      <c r="G150" s="39" t="str">
        <f>IF(I147="","",I147)</f>
        <v/>
      </c>
      <c r="H150" s="338" t="str">
        <f>IF(J147="","",J147)</f>
        <v/>
      </c>
      <c r="I150" s="392"/>
      <c r="J150" s="359"/>
      <c r="K150" s="359"/>
      <c r="L150" s="360"/>
      <c r="M150" s="34">
        <v>11</v>
      </c>
      <c r="N150" s="28" t="str">
        <f t="shared" si="40"/>
        <v>-</v>
      </c>
      <c r="O150" s="35">
        <v>21</v>
      </c>
      <c r="P150" s="334"/>
      <c r="Q150" s="34"/>
      <c r="R150" s="36" t="str">
        <f t="shared" si="41"/>
        <v/>
      </c>
      <c r="S150" s="35"/>
      <c r="T150" s="334"/>
      <c r="U150" s="34"/>
      <c r="V150" s="36" t="str">
        <f t="shared" si="42"/>
        <v/>
      </c>
      <c r="W150" s="35"/>
      <c r="X150" s="305"/>
      <c r="Y150" s="9">
        <f>AD149</f>
        <v>0</v>
      </c>
      <c r="Z150" s="10" t="s">
        <v>30</v>
      </c>
      <c r="AA150" s="10">
        <f>AE149</f>
        <v>4</v>
      </c>
      <c r="AB150" s="11" t="s">
        <v>27</v>
      </c>
      <c r="AC150" s="47"/>
      <c r="AD150" s="18"/>
      <c r="AE150" s="19"/>
      <c r="AF150" s="55"/>
      <c r="AG150" s="56"/>
      <c r="AH150" s="23"/>
      <c r="AI150" s="19"/>
      <c r="AJ150" s="19"/>
      <c r="AK150" s="23"/>
      <c r="AL150" s="68"/>
      <c r="AM150" s="68"/>
      <c r="AN150" s="68"/>
      <c r="AO150" s="68"/>
      <c r="AP150" s="77"/>
      <c r="AQ150" s="87" t="s">
        <v>82</v>
      </c>
      <c r="AR150" s="38" t="str">
        <f>IF(AX147="","",AX147)</f>
        <v/>
      </c>
      <c r="AS150" s="28" t="str">
        <f t="shared" si="46"/>
        <v/>
      </c>
      <c r="AT150" s="39" t="str">
        <f>IF(AV147="","",AV147)</f>
        <v/>
      </c>
      <c r="AU150" s="338" t="str">
        <f>IF(AW147="","",AW147)</f>
        <v/>
      </c>
      <c r="AV150" s="392"/>
      <c r="AW150" s="359"/>
      <c r="AX150" s="359"/>
      <c r="AY150" s="360"/>
      <c r="AZ150" s="34"/>
      <c r="BA150" s="28" t="str">
        <f t="shared" si="43"/>
        <v/>
      </c>
      <c r="BB150" s="35"/>
      <c r="BC150" s="334"/>
      <c r="BD150" s="34"/>
      <c r="BE150" s="36" t="str">
        <f t="shared" si="44"/>
        <v/>
      </c>
      <c r="BF150" s="35"/>
      <c r="BG150" s="306"/>
      <c r="BH150" s="9">
        <f>BM149</f>
        <v>0</v>
      </c>
      <c r="BI150" s="10" t="s">
        <v>30</v>
      </c>
      <c r="BJ150" s="10">
        <f>BN149</f>
        <v>3</v>
      </c>
      <c r="BK150" s="11" t="s">
        <v>27</v>
      </c>
      <c r="BL150" s="1"/>
      <c r="BM150" s="20"/>
      <c r="BN150" s="21"/>
      <c r="BO150" s="20"/>
      <c r="BP150" s="21"/>
      <c r="BQ150" s="22"/>
      <c r="BR150" s="21"/>
      <c r="BS150" s="21"/>
      <c r="BT150" s="22"/>
    </row>
    <row r="151" spans="3:72" ht="12" customHeight="1" x14ac:dyDescent="0.15">
      <c r="C151" s="72" t="s">
        <v>100</v>
      </c>
      <c r="D151" s="71" t="s">
        <v>63</v>
      </c>
      <c r="E151" s="37">
        <f>IF(O145="","",O145)</f>
        <v>16</v>
      </c>
      <c r="F151" s="40" t="str">
        <f t="shared" si="45"/>
        <v>-</v>
      </c>
      <c r="G151" s="176">
        <f>IF(M145="","",M145)</f>
        <v>21</v>
      </c>
      <c r="H151" s="303" t="str">
        <f>IF(P145="","",IF(P145="○","×",IF(P145="×","○")))</f>
        <v>×</v>
      </c>
      <c r="I151" s="41">
        <f>IF(O148="","",O148)</f>
        <v>15</v>
      </c>
      <c r="J151" s="28" t="str">
        <f t="shared" ref="J151:J159" si="47">IF(I151="","","-")</f>
        <v>-</v>
      </c>
      <c r="K151" s="176">
        <f>IF(M148="","",M148)</f>
        <v>21</v>
      </c>
      <c r="L151" s="303" t="str">
        <f>IF(P148="","",IF(P148="○","×",IF(P148="×","○")))</f>
        <v>○</v>
      </c>
      <c r="M151" s="367"/>
      <c r="N151" s="368"/>
      <c r="O151" s="368"/>
      <c r="P151" s="369"/>
      <c r="Q151" s="27">
        <v>16</v>
      </c>
      <c r="R151" s="28" t="str">
        <f t="shared" si="41"/>
        <v>-</v>
      </c>
      <c r="S151" s="29">
        <v>21</v>
      </c>
      <c r="T151" s="333" t="str">
        <f>IF(Q151&lt;&gt;"",IF(Q151&gt;S151,IF(Q152&gt;S152,"○",IF(Q153&gt;S153,"○","×")),IF(Q152&gt;S152,IF(Q153&gt;S153,"○","×"),"×")),"")</f>
        <v>×</v>
      </c>
      <c r="U151" s="27">
        <v>14</v>
      </c>
      <c r="V151" s="28" t="str">
        <f t="shared" si="42"/>
        <v>-</v>
      </c>
      <c r="W151" s="29">
        <v>21</v>
      </c>
      <c r="X151" s="335" t="str">
        <f>IF(U151&lt;&gt;"",IF(U151&gt;W151,IF(U152&gt;W152,"○",IF(U153&gt;W153,"○","×")),IF(U152&gt;W152,IF(U153&gt;W153,"○","×"),"×")),"")</f>
        <v>×</v>
      </c>
      <c r="Y151" s="307" t="s">
        <v>307</v>
      </c>
      <c r="Z151" s="308"/>
      <c r="AA151" s="308"/>
      <c r="AB151" s="309"/>
      <c r="AC151" s="47"/>
      <c r="AD151" s="2"/>
      <c r="AE151" s="3"/>
      <c r="AF151" s="48"/>
      <c r="AG151" s="49"/>
      <c r="AH151" s="5"/>
      <c r="AI151" s="3"/>
      <c r="AJ151" s="3"/>
      <c r="AK151" s="5"/>
      <c r="AL151" s="170"/>
      <c r="AM151" s="170"/>
      <c r="AN151" s="170"/>
      <c r="AO151" s="170"/>
      <c r="AP151" s="75" t="s">
        <v>76</v>
      </c>
      <c r="AQ151" s="86" t="s">
        <v>267</v>
      </c>
      <c r="AR151" s="37">
        <f>IF(BB145="","",BB145)</f>
        <v>21</v>
      </c>
      <c r="AS151" s="40" t="str">
        <f t="shared" si="46"/>
        <v>-</v>
      </c>
      <c r="AT151" s="176">
        <f>IF(AZ145="","",AZ145)</f>
        <v>18</v>
      </c>
      <c r="AU151" s="303" t="str">
        <f>IF(BC145="","",IF(BC145="○","×",IF(BC145="×","○")))</f>
        <v>×</v>
      </c>
      <c r="AV151" s="41">
        <f>IF(BB148="","",BB148)</f>
        <v>21</v>
      </c>
      <c r="AW151" s="28" t="str">
        <f t="shared" ref="AW151:AW152" si="48">IF(AV151="","","-")</f>
        <v>-</v>
      </c>
      <c r="AX151" s="176">
        <f>IF(AZ148="","",AZ148)</f>
        <v>10</v>
      </c>
      <c r="AY151" s="303" t="str">
        <f>IF(BC148="","",IF(BC148="○","×",IF(BC148="×","○")))</f>
        <v>○</v>
      </c>
      <c r="AZ151" s="367"/>
      <c r="BA151" s="368"/>
      <c r="BB151" s="368"/>
      <c r="BC151" s="369"/>
      <c r="BD151" s="27">
        <v>21</v>
      </c>
      <c r="BE151" s="28" t="str">
        <f t="shared" si="44"/>
        <v>-</v>
      </c>
      <c r="BF151" s="29">
        <v>18</v>
      </c>
      <c r="BG151" s="305" t="str">
        <f>IF(BD151&lt;&gt;"",IF(BD151&gt;BF151,IF(BD152&gt;BF152,"○",IF(BD153&gt;BF153,"○","×")),IF(BD152&gt;BF152,IF(BD153&gt;BF153,"○","×"),"×")),"")</f>
        <v>○</v>
      </c>
      <c r="BH151" s="307" t="s">
        <v>306</v>
      </c>
      <c r="BI151" s="308"/>
      <c r="BJ151" s="308"/>
      <c r="BK151" s="309"/>
      <c r="BL151" s="1"/>
      <c r="BM151" s="12"/>
      <c r="BN151" s="13"/>
      <c r="BO151" s="12"/>
      <c r="BP151" s="13"/>
      <c r="BQ151" s="14"/>
      <c r="BR151" s="13"/>
      <c r="BS151" s="13"/>
      <c r="BT151" s="14"/>
    </row>
    <row r="152" spans="3:72" ht="12" customHeight="1" x14ac:dyDescent="0.15">
      <c r="C152" s="72" t="s">
        <v>99</v>
      </c>
      <c r="D152" s="71" t="s">
        <v>63</v>
      </c>
      <c r="E152" s="37">
        <f>IF(O146="","",O146)</f>
        <v>16</v>
      </c>
      <c r="F152" s="28" t="str">
        <f t="shared" si="45"/>
        <v>-</v>
      </c>
      <c r="G152" s="176">
        <f>IF(M146="","",M146)</f>
        <v>21</v>
      </c>
      <c r="H152" s="304" t="str">
        <f>IF(J149="","",J149)</f>
        <v/>
      </c>
      <c r="I152" s="41">
        <f>IF(O149="","",O149)</f>
        <v>21</v>
      </c>
      <c r="J152" s="28" t="str">
        <f t="shared" si="47"/>
        <v>-</v>
      </c>
      <c r="K152" s="176">
        <f>IF(M149="","",M149)</f>
        <v>16</v>
      </c>
      <c r="L152" s="304" t="str">
        <f>IF(N149="","",N149)</f>
        <v>-</v>
      </c>
      <c r="M152" s="370"/>
      <c r="N152" s="356"/>
      <c r="O152" s="356"/>
      <c r="P152" s="357"/>
      <c r="Q152" s="27">
        <v>17</v>
      </c>
      <c r="R152" s="28" t="str">
        <f t="shared" si="41"/>
        <v>-</v>
      </c>
      <c r="S152" s="29">
        <v>21</v>
      </c>
      <c r="T152" s="333"/>
      <c r="U152" s="27">
        <v>21</v>
      </c>
      <c r="V152" s="28" t="str">
        <f t="shared" si="42"/>
        <v>-</v>
      </c>
      <c r="W152" s="29">
        <v>14</v>
      </c>
      <c r="X152" s="305"/>
      <c r="Y152" s="310"/>
      <c r="Z152" s="311"/>
      <c r="AA152" s="311"/>
      <c r="AB152" s="312"/>
      <c r="AC152" s="47"/>
      <c r="AD152" s="2">
        <f>COUNTIF(E151:X153,"○")</f>
        <v>1</v>
      </c>
      <c r="AE152" s="3">
        <f>COUNTIF(E151:X153,"×")</f>
        <v>3</v>
      </c>
      <c r="AF152" s="48">
        <f>(IF((E151&gt;G151),1,0))+(IF((E152&gt;G152),1,0))+(IF((E153&gt;G153),1,0))+(IF((I151&gt;K151),1,0))+(IF((I152&gt;K152),1,0))+(IF((I153&gt;K153),1,0))+(IF((M151&gt;O151),1,0))+(IF((M152&gt;O152),1,0))+(IF((M153&gt;O153),1,0))+(IF((Q151&gt;S151),1,0))+(IF((Q152&gt;S152),1,0))+(IF((Q153&gt;S153),1,0))+(IF((U151&gt;W151),1,0))+(IF((U152&gt;W152),1,0))+(IF((U153&gt;W153),1,0))</f>
        <v>3</v>
      </c>
      <c r="AG152" s="49">
        <f>(IF((E151&lt;G151),1,0))+(IF((E152&lt;G152),1,0))+(IF((E153&lt;G153),1,0))+(IF((I151&lt;K151),1,0))+(IF((I152&lt;K152),1,0))+(IF((I153&lt;K153),1,0))+(IF((M151&lt;O151),1,0))+(IF((M152&lt;O152),1,0))+(IF((M153&lt;O153),1,0))+(IF((Q151&lt;S151),1,0))+(IF((Q152&lt;S152),1,0))+(IF((Q153&lt;S153),1,0))+(IF((U151&lt;W151),1,0))+(IF((U152&lt;W152),1,0))+(IF((U153&lt;W153),1,0))</f>
        <v>7</v>
      </c>
      <c r="AH152" s="50">
        <f>AF152-AG152</f>
        <v>-4</v>
      </c>
      <c r="AI152" s="3">
        <f>SUM(E151:E153,I151:I153,M151:M153,Q151:Q153,U151:U153)</f>
        <v>171</v>
      </c>
      <c r="AJ152" s="3">
        <f>SUM(G151:G153,K151:K153,O151:O153,S151:S153,W151:W153)</f>
        <v>188</v>
      </c>
      <c r="AK152" s="5">
        <f>AI152-AJ152</f>
        <v>-17</v>
      </c>
      <c r="AL152" s="170"/>
      <c r="AM152" s="170"/>
      <c r="AN152" s="170"/>
      <c r="AO152" s="170"/>
      <c r="AP152" s="72" t="s">
        <v>74</v>
      </c>
      <c r="AQ152" s="85" t="s">
        <v>73</v>
      </c>
      <c r="AR152" s="37">
        <f>IF(BB146="","",BB146)</f>
        <v>12</v>
      </c>
      <c r="AS152" s="28" t="str">
        <f t="shared" si="46"/>
        <v>-</v>
      </c>
      <c r="AT152" s="176">
        <f>IF(AZ146="","",AZ146)</f>
        <v>21</v>
      </c>
      <c r="AU152" s="304" t="str">
        <f>IF(AW149="","",AW149)</f>
        <v/>
      </c>
      <c r="AV152" s="41">
        <f>IF(BB149="","",BB149)</f>
        <v>21</v>
      </c>
      <c r="AW152" s="28" t="str">
        <f t="shared" si="48"/>
        <v>-</v>
      </c>
      <c r="AX152" s="176">
        <f>IF(AZ149="","",AZ149)</f>
        <v>5</v>
      </c>
      <c r="AY152" s="304" t="str">
        <f>IF(BA149="","",BA149)</f>
        <v>-</v>
      </c>
      <c r="AZ152" s="370"/>
      <c r="BA152" s="356"/>
      <c r="BB152" s="356"/>
      <c r="BC152" s="357"/>
      <c r="BD152" s="27">
        <v>21</v>
      </c>
      <c r="BE152" s="28" t="str">
        <f t="shared" si="44"/>
        <v>-</v>
      </c>
      <c r="BF152" s="29">
        <v>13</v>
      </c>
      <c r="BG152" s="305"/>
      <c r="BH152" s="310"/>
      <c r="BI152" s="311"/>
      <c r="BJ152" s="311"/>
      <c r="BK152" s="312"/>
      <c r="BL152" s="1"/>
      <c r="BM152" s="12">
        <f>COUNTIF(AR151:BG153,"○")</f>
        <v>2</v>
      </c>
      <c r="BN152" s="13">
        <f>COUNTIF(AR151:BG153,"×")</f>
        <v>1</v>
      </c>
      <c r="BO152" s="6">
        <f>(IF((AR151&gt;AT151),1,0))+(IF((AR152&gt;AT152),1,0))+(IF((AR153&gt;AT153),1,0))+(IF((AV151&gt;AX151),1,0))+(IF((AV152&gt;AX152),1,0))+(IF((AV153&gt;AX153),1,0))+(IF((AZ151&gt;BB151),1,0))+(IF((AZ152&gt;BB152),1,0))+(IF((AZ153&gt;BB153),1,0))+(IF((BD151&gt;BF151),1,0))+(IF((BD152&gt;BF152),1,0))+(IF((BD153&gt;BF153),1,0))</f>
        <v>5</v>
      </c>
      <c r="BP152" s="7">
        <f>(IF((AR151&lt;AT151),1,0))+(IF((AR152&lt;AT152),1,0))+(IF((AR153&lt;AT153),1,0))+(IF((AV151&lt;AX151),1,0))+(IF((AV152&lt;AX152),1,0))+(IF((AV153&lt;AX153),1,0))+(IF((AZ151&lt;BB151),1,0))+(IF((AZ152&lt;BB152),1,0))+(IF((AZ153&lt;BB153),1,0))+(IF((BD151&lt;BF151),1,0))+(IF((BD152&lt;BF152),1,0))+(IF((BD153&lt;BF153),1,0))</f>
        <v>2</v>
      </c>
      <c r="BQ152" s="8">
        <f>BO152-BP152</f>
        <v>3</v>
      </c>
      <c r="BR152" s="13">
        <f>SUM(AR151:AR153,AV151:AV153,AZ151:AZ153,BD151:BD153)</f>
        <v>135</v>
      </c>
      <c r="BS152" s="13">
        <f>SUM(AT151:AT153,AX151:AX153,BB151:BB153,BF151:BF153)</f>
        <v>106</v>
      </c>
      <c r="BT152" s="14">
        <f>BR152-BS152</f>
        <v>29</v>
      </c>
    </row>
    <row r="153" spans="3:72" ht="12" customHeight="1" x14ac:dyDescent="0.15">
      <c r="C153" s="77"/>
      <c r="D153" s="76" t="s">
        <v>79</v>
      </c>
      <c r="E153" s="37" t="str">
        <f>IF(O147="","",O147)</f>
        <v/>
      </c>
      <c r="F153" s="28" t="str">
        <f t="shared" si="45"/>
        <v/>
      </c>
      <c r="G153" s="176" t="str">
        <f>IF(M147="","",M147)</f>
        <v/>
      </c>
      <c r="H153" s="304" t="str">
        <f>IF(J150="","",J150)</f>
        <v/>
      </c>
      <c r="I153" s="41">
        <f>IF(O150="","",O150)</f>
        <v>21</v>
      </c>
      <c r="J153" s="28" t="str">
        <f t="shared" si="47"/>
        <v>-</v>
      </c>
      <c r="K153" s="176">
        <f>IF(M150="","",M150)</f>
        <v>11</v>
      </c>
      <c r="L153" s="304" t="str">
        <f>IF(N150="","",N150)</f>
        <v>-</v>
      </c>
      <c r="M153" s="370"/>
      <c r="N153" s="356"/>
      <c r="O153" s="356"/>
      <c r="P153" s="357"/>
      <c r="Q153" s="27"/>
      <c r="R153" s="28" t="str">
        <f t="shared" si="41"/>
        <v/>
      </c>
      <c r="S153" s="29"/>
      <c r="T153" s="334"/>
      <c r="U153" s="27">
        <v>14</v>
      </c>
      <c r="V153" s="28" t="str">
        <f t="shared" si="42"/>
        <v>-</v>
      </c>
      <c r="W153" s="29">
        <v>21</v>
      </c>
      <c r="X153" s="306"/>
      <c r="Y153" s="9">
        <f>AD152</f>
        <v>1</v>
      </c>
      <c r="Z153" s="10" t="s">
        <v>30</v>
      </c>
      <c r="AA153" s="10">
        <f>AE152</f>
        <v>3</v>
      </c>
      <c r="AB153" s="11" t="s">
        <v>27</v>
      </c>
      <c r="AC153" s="47"/>
      <c r="AD153" s="2"/>
      <c r="AE153" s="3"/>
      <c r="AF153" s="48"/>
      <c r="AG153" s="49"/>
      <c r="AH153" s="5"/>
      <c r="AI153" s="3"/>
      <c r="AJ153" s="3"/>
      <c r="AK153" s="5"/>
      <c r="AL153" s="68"/>
      <c r="AM153" s="68"/>
      <c r="AN153" s="68"/>
      <c r="AO153" s="68"/>
      <c r="AP153" s="77"/>
      <c r="AQ153" s="87" t="s">
        <v>75</v>
      </c>
      <c r="AR153" s="38">
        <f>IF(BB147="","",BB147)</f>
        <v>18</v>
      </c>
      <c r="AS153" s="36" t="str">
        <f t="shared" si="46"/>
        <v>-</v>
      </c>
      <c r="AT153" s="39">
        <f>IF(AZ147="","",AZ147)</f>
        <v>21</v>
      </c>
      <c r="AU153" s="338" t="str">
        <f>IF(AW150="","",AW150)</f>
        <v/>
      </c>
      <c r="AV153" s="42" t="str">
        <f>IF(BB150="","",BB150)</f>
        <v/>
      </c>
      <c r="AW153" s="28" t="str">
        <f>IF(AV153="","","-")</f>
        <v/>
      </c>
      <c r="AX153" s="39" t="str">
        <f>IF(AZ150="","",AZ150)</f>
        <v/>
      </c>
      <c r="AY153" s="338" t="str">
        <f>IF(BA150="","",BA150)</f>
        <v/>
      </c>
      <c r="AZ153" s="392"/>
      <c r="BA153" s="359"/>
      <c r="BB153" s="359"/>
      <c r="BC153" s="360"/>
      <c r="BD153" s="34"/>
      <c r="BE153" s="28" t="str">
        <f t="shared" si="44"/>
        <v/>
      </c>
      <c r="BF153" s="35"/>
      <c r="BG153" s="306"/>
      <c r="BH153" s="9">
        <f>BM152</f>
        <v>2</v>
      </c>
      <c r="BI153" s="10" t="s">
        <v>30</v>
      </c>
      <c r="BJ153" s="10">
        <f>BN152</f>
        <v>1</v>
      </c>
      <c r="BK153" s="11" t="s">
        <v>27</v>
      </c>
      <c r="BL153" s="1"/>
      <c r="BM153" s="12"/>
      <c r="BN153" s="13"/>
      <c r="BO153" s="12"/>
      <c r="BP153" s="13"/>
      <c r="BQ153" s="14"/>
      <c r="BR153" s="13"/>
      <c r="BS153" s="13"/>
      <c r="BT153" s="14"/>
    </row>
    <row r="154" spans="3:72" ht="12" customHeight="1" x14ac:dyDescent="0.15">
      <c r="C154" s="75" t="s">
        <v>144</v>
      </c>
      <c r="D154" s="74" t="s">
        <v>243</v>
      </c>
      <c r="E154" s="57">
        <f>IF(S145="","",S145)</f>
        <v>11</v>
      </c>
      <c r="F154" s="40" t="str">
        <f t="shared" si="45"/>
        <v>-</v>
      </c>
      <c r="G154" s="175">
        <f>IF(Q145="","",Q145)</f>
        <v>21</v>
      </c>
      <c r="H154" s="301" t="str">
        <f>IF(T145="","",IF(T145="○","×",IF(T145="×","○")))</f>
        <v>×</v>
      </c>
      <c r="I154" s="43">
        <f>IF(S148="","",S148)</f>
        <v>21</v>
      </c>
      <c r="J154" s="40" t="str">
        <f t="shared" si="47"/>
        <v>-</v>
      </c>
      <c r="K154" s="175">
        <f>IF(Q148="","",Q148)</f>
        <v>15</v>
      </c>
      <c r="L154" s="303" t="str">
        <f>IF(T148="","",IF(T148="○","×",IF(T148="×","○")))</f>
        <v>○</v>
      </c>
      <c r="M154" s="175">
        <f>IF(S151="","",S151)</f>
        <v>21</v>
      </c>
      <c r="N154" s="40" t="str">
        <f t="shared" ref="N154:N159" si="49">IF(M154="","","-")</f>
        <v>-</v>
      </c>
      <c r="O154" s="175">
        <f>IF(Q151="","",Q151)</f>
        <v>16</v>
      </c>
      <c r="P154" s="303" t="str">
        <f>IF(T151="","",IF(T151="○","×",IF(T151="×","○")))</f>
        <v>○</v>
      </c>
      <c r="Q154" s="367"/>
      <c r="R154" s="368"/>
      <c r="S154" s="368"/>
      <c r="T154" s="369"/>
      <c r="U154" s="51">
        <v>22</v>
      </c>
      <c r="V154" s="40" t="str">
        <f t="shared" si="42"/>
        <v>-</v>
      </c>
      <c r="W154" s="52">
        <v>20</v>
      </c>
      <c r="X154" s="305" t="str">
        <f>IF(U154&lt;&gt;"",IF(U154&gt;W154,IF(U155&gt;W155,"○",IF(U156&gt;W156,"○","×")),IF(U155&gt;W155,IF(U156&gt;W156,"○","×"),"×")),"")</f>
        <v>○</v>
      </c>
      <c r="Y154" s="307" t="s">
        <v>304</v>
      </c>
      <c r="Z154" s="308"/>
      <c r="AA154" s="308"/>
      <c r="AB154" s="309"/>
      <c r="AC154" s="47"/>
      <c r="AD154" s="15"/>
      <c r="AE154" s="16"/>
      <c r="AF154" s="53"/>
      <c r="AG154" s="54"/>
      <c r="AH154" s="17"/>
      <c r="AI154" s="16"/>
      <c r="AJ154" s="16"/>
      <c r="AK154" s="17"/>
      <c r="AL154" s="170"/>
      <c r="AM154" s="170"/>
      <c r="AN154" s="170"/>
      <c r="AO154" s="170"/>
      <c r="AP154" s="72" t="s">
        <v>88</v>
      </c>
      <c r="AQ154" s="86" t="s">
        <v>87</v>
      </c>
      <c r="AR154" s="37">
        <f>IF(BF145="","",BF145)</f>
        <v>16</v>
      </c>
      <c r="AS154" s="28" t="str">
        <f t="shared" si="46"/>
        <v>-</v>
      </c>
      <c r="AT154" s="176">
        <f>IF(BD145="","",BD145)</f>
        <v>21</v>
      </c>
      <c r="AU154" s="303" t="str">
        <f>IF(BG145="","",IF(BG145="○","×",IF(BG145="×","○")))</f>
        <v>×</v>
      </c>
      <c r="AV154" s="41">
        <f>IF(BF148="","",BF148)</f>
        <v>21</v>
      </c>
      <c r="AW154" s="40" t="str">
        <f t="shared" ref="AW154:AW156" si="50">IF(AV154="","","-")</f>
        <v>-</v>
      </c>
      <c r="AX154" s="176">
        <f>IF(BD148="","",BD148)</f>
        <v>11</v>
      </c>
      <c r="AY154" s="303" t="str">
        <f>IF(BG148="","",IF(BG148="○","×",IF(BG148="×","○")))</f>
        <v>○</v>
      </c>
      <c r="AZ154" s="43">
        <f>IF(BF151="","",BF151)</f>
        <v>18</v>
      </c>
      <c r="BA154" s="28" t="str">
        <f>IF(AZ154="","","-")</f>
        <v>-</v>
      </c>
      <c r="BB154" s="175">
        <f>IF(BD151="","",BD151)</f>
        <v>21</v>
      </c>
      <c r="BC154" s="303" t="str">
        <f>IF(BG151="","",IF(BG151="○","×",IF(BG151="×","○")))</f>
        <v>×</v>
      </c>
      <c r="BD154" s="367"/>
      <c r="BE154" s="368"/>
      <c r="BF154" s="368"/>
      <c r="BG154" s="371"/>
      <c r="BH154" s="307" t="s">
        <v>307</v>
      </c>
      <c r="BI154" s="308"/>
      <c r="BJ154" s="308"/>
      <c r="BK154" s="309"/>
      <c r="BL154" s="1"/>
      <c r="BM154" s="178"/>
      <c r="BN154" s="179"/>
      <c r="BO154" s="178"/>
      <c r="BP154" s="179"/>
      <c r="BQ154" s="4"/>
      <c r="BR154" s="179"/>
      <c r="BS154" s="179"/>
      <c r="BT154" s="4"/>
    </row>
    <row r="155" spans="3:72" ht="12" customHeight="1" x14ac:dyDescent="0.15">
      <c r="C155" s="72" t="s">
        <v>142</v>
      </c>
      <c r="D155" s="78" t="s">
        <v>243</v>
      </c>
      <c r="E155" s="37">
        <f>IF(S146="","",S146)</f>
        <v>25</v>
      </c>
      <c r="F155" s="28" t="str">
        <f t="shared" si="45"/>
        <v>-</v>
      </c>
      <c r="G155" s="176">
        <f>IF(Q146="","",Q146)</f>
        <v>27</v>
      </c>
      <c r="H155" s="302" t="str">
        <f>IF(J152="","",J152)</f>
        <v>-</v>
      </c>
      <c r="I155" s="41">
        <f>IF(S149="","",S149)</f>
        <v>21</v>
      </c>
      <c r="J155" s="28" t="str">
        <f t="shared" si="47"/>
        <v>-</v>
      </c>
      <c r="K155" s="176">
        <f>IF(Q149="","",Q149)</f>
        <v>12</v>
      </c>
      <c r="L155" s="304" t="str">
        <f>IF(N152="","",N152)</f>
        <v/>
      </c>
      <c r="M155" s="176">
        <f>IF(S152="","",S152)</f>
        <v>21</v>
      </c>
      <c r="N155" s="28" t="str">
        <f t="shared" si="49"/>
        <v>-</v>
      </c>
      <c r="O155" s="176">
        <f>IF(Q152="","",Q152)</f>
        <v>17</v>
      </c>
      <c r="P155" s="304" t="str">
        <f>IF(R152="","",R152)</f>
        <v>-</v>
      </c>
      <c r="Q155" s="370"/>
      <c r="R155" s="356"/>
      <c r="S155" s="356"/>
      <c r="T155" s="357"/>
      <c r="U155" s="27">
        <v>21</v>
      </c>
      <c r="V155" s="28" t="str">
        <f t="shared" si="42"/>
        <v>-</v>
      </c>
      <c r="W155" s="29">
        <v>17</v>
      </c>
      <c r="X155" s="305"/>
      <c r="Y155" s="310"/>
      <c r="Z155" s="311"/>
      <c r="AA155" s="311"/>
      <c r="AB155" s="312"/>
      <c r="AC155" s="47"/>
      <c r="AD155" s="2">
        <f>COUNTIF(E154:X156,"○")</f>
        <v>3</v>
      </c>
      <c r="AE155" s="3">
        <f>COUNTIF(E154:X156,"×")</f>
        <v>1</v>
      </c>
      <c r="AF155" s="48">
        <f>(IF((E154&gt;G154),1,0))+(IF((E155&gt;G155),1,0))+(IF((E156&gt;G156),1,0))+(IF((I154&gt;K154),1,0))+(IF((I155&gt;K155),1,0))+(IF((I156&gt;K156),1,0))+(IF((M154&gt;O154),1,0))+(IF((M155&gt;O155),1,0))+(IF((M156&gt;O156),1,0))+(IF((Q154&gt;S154),1,0))+(IF((Q155&gt;S155),1,0))+(IF((Q156&gt;S156),1,0))+(IF((U154&gt;W154),1,0))+(IF((U155&gt;W155),1,0))+(IF((U156&gt;W156),1,0))</f>
        <v>6</v>
      </c>
      <c r="AG155" s="49">
        <f>(IF((E154&lt;G154),1,0))+(IF((E155&lt;G155),1,0))+(IF((E156&lt;G156),1,0))+(IF((I154&lt;K154),1,0))+(IF((I155&lt;K155),1,0))+(IF((I156&lt;K156),1,0))+(IF((M154&lt;O154),1,0))+(IF((M155&lt;O155),1,0))+(IF((M156&lt;O156),1,0))+(IF((Q154&lt;S154),1,0))+(IF((Q155&lt;S155),1,0))+(IF((Q156&lt;S156),1,0))+(IF((U154&lt;W154),1,0))+(IF((U155&lt;W155),1,0))+(IF((U156&lt;W156),1,0))</f>
        <v>2</v>
      </c>
      <c r="AH155" s="50">
        <f>AF155-AG155</f>
        <v>4</v>
      </c>
      <c r="AI155" s="3">
        <f>SUM(E154:E156,I154:I156,M154:M156,Q154:Q156,U154:U156)</f>
        <v>163</v>
      </c>
      <c r="AJ155" s="3">
        <f>SUM(G154:G156,K154:K156,O154:O156,S154:S156,W154:W156)</f>
        <v>145</v>
      </c>
      <c r="AK155" s="5">
        <f>AI155-AJ155</f>
        <v>18</v>
      </c>
      <c r="AL155" s="170"/>
      <c r="AM155" s="170"/>
      <c r="AN155" s="170"/>
      <c r="AO155" s="170"/>
      <c r="AP155" s="72" t="s">
        <v>86</v>
      </c>
      <c r="AQ155" s="85" t="s">
        <v>87</v>
      </c>
      <c r="AR155" s="37">
        <f>IF(BF146="","",BF146)</f>
        <v>21</v>
      </c>
      <c r="AS155" s="28" t="str">
        <f t="shared" si="46"/>
        <v>-</v>
      </c>
      <c r="AT155" s="176">
        <f>IF(BD146="","",BD146)</f>
        <v>18</v>
      </c>
      <c r="AU155" s="304" t="str">
        <f>IF(AW152="","",AW152)</f>
        <v>-</v>
      </c>
      <c r="AV155" s="41">
        <f>IF(BF149="","",BF149)</f>
        <v>21</v>
      </c>
      <c r="AW155" s="28" t="str">
        <f t="shared" si="50"/>
        <v>-</v>
      </c>
      <c r="AX155" s="176">
        <f>IF(BD149="","",BD149)</f>
        <v>14</v>
      </c>
      <c r="AY155" s="304" t="str">
        <f>IF(BA152="","",BA152)</f>
        <v/>
      </c>
      <c r="AZ155" s="41">
        <f>IF(BF152="","",BF152)</f>
        <v>13</v>
      </c>
      <c r="BA155" s="28" t="str">
        <f>IF(AZ155="","","-")</f>
        <v>-</v>
      </c>
      <c r="BB155" s="176">
        <f>IF(BD152="","",BD152)</f>
        <v>21</v>
      </c>
      <c r="BC155" s="304" t="str">
        <f>IF(BE152="","",BE152)</f>
        <v>-</v>
      </c>
      <c r="BD155" s="370"/>
      <c r="BE155" s="356"/>
      <c r="BF155" s="356"/>
      <c r="BG155" s="372"/>
      <c r="BH155" s="310"/>
      <c r="BI155" s="311"/>
      <c r="BJ155" s="311"/>
      <c r="BK155" s="312"/>
      <c r="BL155" s="1"/>
      <c r="BM155" s="12">
        <f>COUNTIF(AR154:BG156,"○")</f>
        <v>1</v>
      </c>
      <c r="BN155" s="13">
        <f>COUNTIF(AR154:BG156,"×")</f>
        <v>2</v>
      </c>
      <c r="BO155" s="6">
        <f>(IF((AR154&gt;AT154),1,0))+(IF((AR155&gt;AT155),1,0))+(IF((AR156&gt;AT156),1,0))+(IF((AV154&gt;AX154),1,0))+(IF((AV155&gt;AX155),1,0))+(IF((AV156&gt;AX156),1,0))+(IF((AZ154&gt;BB154),1,0))+(IF((AZ155&gt;BB155),1,0))+(IF((AZ156&gt;BB156),1,0))+(IF((BD154&gt;BF154),1,0))+(IF((BD155&gt;BF155),1,0))+(IF((BD156&gt;BF156),1,0))</f>
        <v>3</v>
      </c>
      <c r="BP155" s="7">
        <f>(IF((AR154&lt;AT154),1,0))+(IF((AR155&lt;AT155),1,0))+(IF((AR156&lt;AT156),1,0))+(IF((AV154&lt;AX154),1,0))+(IF((AV155&lt;AX155),1,0))+(IF((AV156&lt;AX156),1,0))+(IF((AZ154&lt;BB154),1,0))+(IF((AZ155&lt;BB155),1,0))+(IF((AZ156&lt;BB156),1,0))+(IF((BD154&lt;BF154),1,0))+(IF((BD155&lt;BF155),1,0))+(IF((BD156&lt;BF156),1,0))</f>
        <v>4</v>
      </c>
      <c r="BQ155" s="8">
        <f>BO155-BP155</f>
        <v>-1</v>
      </c>
      <c r="BR155" s="13">
        <f>SUM(AR154:AR156,AV154:AV156,AZ154:AZ156,BD154:BD156)</f>
        <v>119</v>
      </c>
      <c r="BS155" s="13">
        <f>SUM(AT154:AT156,AX154:AX156,BB154:BB156,BF154:BF156)</f>
        <v>127</v>
      </c>
      <c r="BT155" s="14">
        <f>BR155-BS155</f>
        <v>-8</v>
      </c>
    </row>
    <row r="156" spans="3:72" ht="12" customHeight="1" thickBot="1" x14ac:dyDescent="0.2">
      <c r="C156" s="77"/>
      <c r="D156" s="76" t="s">
        <v>82</v>
      </c>
      <c r="E156" s="37" t="str">
        <f>IF(S147="","",S147)</f>
        <v/>
      </c>
      <c r="F156" s="28" t="str">
        <f t="shared" si="45"/>
        <v/>
      </c>
      <c r="G156" s="176" t="str">
        <f>IF(Q147="","",Q147)</f>
        <v/>
      </c>
      <c r="H156" s="302" t="str">
        <f>IF(J153="","",J153)</f>
        <v>-</v>
      </c>
      <c r="I156" s="41" t="str">
        <f>IF(S150="","",S150)</f>
        <v/>
      </c>
      <c r="J156" s="28" t="str">
        <f t="shared" si="47"/>
        <v/>
      </c>
      <c r="K156" s="176" t="str">
        <f>IF(Q150="","",Q150)</f>
        <v/>
      </c>
      <c r="L156" s="304" t="str">
        <f>IF(N153="","",N153)</f>
        <v/>
      </c>
      <c r="M156" s="176" t="str">
        <f>IF(S153="","",S153)</f>
        <v/>
      </c>
      <c r="N156" s="28" t="str">
        <f t="shared" si="49"/>
        <v/>
      </c>
      <c r="O156" s="176" t="str">
        <f>IF(Q153="","",Q153)</f>
        <v/>
      </c>
      <c r="P156" s="304" t="str">
        <f>IF(R153="","",R153)</f>
        <v/>
      </c>
      <c r="Q156" s="370"/>
      <c r="R156" s="356"/>
      <c r="S156" s="356"/>
      <c r="T156" s="357"/>
      <c r="U156" s="27"/>
      <c r="V156" s="28" t="str">
        <f t="shared" si="42"/>
        <v/>
      </c>
      <c r="W156" s="29"/>
      <c r="X156" s="306"/>
      <c r="Y156" s="9">
        <f>AD155</f>
        <v>3</v>
      </c>
      <c r="Z156" s="10" t="s">
        <v>30</v>
      </c>
      <c r="AA156" s="10">
        <f>AE155</f>
        <v>1</v>
      </c>
      <c r="AB156" s="11" t="s">
        <v>27</v>
      </c>
      <c r="AC156" s="47"/>
      <c r="AD156" s="18"/>
      <c r="AE156" s="19"/>
      <c r="AF156" s="55"/>
      <c r="AG156" s="56"/>
      <c r="AH156" s="23"/>
      <c r="AI156" s="19"/>
      <c r="AJ156" s="19"/>
      <c r="AK156" s="23"/>
      <c r="AL156" s="68"/>
      <c r="AM156" s="68"/>
      <c r="AN156" s="68"/>
      <c r="AO156" s="68"/>
      <c r="AP156" s="70"/>
      <c r="AQ156" s="82" t="s">
        <v>34</v>
      </c>
      <c r="AR156" s="44">
        <f>IF(BF147="","",BF147)</f>
        <v>9</v>
      </c>
      <c r="AS156" s="45" t="str">
        <f t="shared" si="46"/>
        <v>-</v>
      </c>
      <c r="AT156" s="177">
        <f>IF(BD147="","",BD147)</f>
        <v>21</v>
      </c>
      <c r="AU156" s="314" t="str">
        <f>IF(AW153="","",AW153)</f>
        <v/>
      </c>
      <c r="AV156" s="46" t="str">
        <f>IF(BF150="","",BF150)</f>
        <v/>
      </c>
      <c r="AW156" s="45" t="str">
        <f t="shared" si="50"/>
        <v/>
      </c>
      <c r="AX156" s="177" t="str">
        <f>IF(BD150="","",BD150)</f>
        <v/>
      </c>
      <c r="AY156" s="314" t="str">
        <f>IF(BA153="","",BA153)</f>
        <v/>
      </c>
      <c r="AZ156" s="46" t="str">
        <f>IF(BF153="","",BF153)</f>
        <v/>
      </c>
      <c r="BA156" s="45" t="str">
        <f>IF(AZ156="","","-")</f>
        <v/>
      </c>
      <c r="BB156" s="177" t="str">
        <f>IF(BD153="","",BD153)</f>
        <v/>
      </c>
      <c r="BC156" s="314" t="str">
        <f>IF(BE153="","",BE153)</f>
        <v/>
      </c>
      <c r="BD156" s="373"/>
      <c r="BE156" s="374"/>
      <c r="BF156" s="374"/>
      <c r="BG156" s="375"/>
      <c r="BH156" s="24">
        <f>BM155</f>
        <v>1</v>
      </c>
      <c r="BI156" s="25" t="s">
        <v>30</v>
      </c>
      <c r="BJ156" s="25">
        <f>BN155</f>
        <v>2</v>
      </c>
      <c r="BK156" s="26" t="s">
        <v>27</v>
      </c>
      <c r="BL156" s="1"/>
      <c r="BM156" s="20"/>
      <c r="BN156" s="21"/>
      <c r="BO156" s="20"/>
      <c r="BP156" s="21"/>
      <c r="BQ156" s="22"/>
      <c r="BR156" s="21"/>
      <c r="BS156" s="21"/>
      <c r="BT156" s="22"/>
    </row>
    <row r="157" spans="3:72" ht="12" customHeight="1" x14ac:dyDescent="0.15">
      <c r="C157" s="75" t="s">
        <v>265</v>
      </c>
      <c r="D157" s="74" t="s">
        <v>266</v>
      </c>
      <c r="E157" s="57">
        <f>IF(W145="","",W145)</f>
        <v>21</v>
      </c>
      <c r="F157" s="40" t="str">
        <f t="shared" si="45"/>
        <v>-</v>
      </c>
      <c r="G157" s="175">
        <f>IF(U145="","",U145)</f>
        <v>0</v>
      </c>
      <c r="H157" s="301" t="str">
        <f>IF(X145="","",IF(X145="○","×",IF(X145="×","○")))</f>
        <v>○</v>
      </c>
      <c r="I157" s="43">
        <f>IF(W148="","",W148)</f>
        <v>21</v>
      </c>
      <c r="J157" s="40" t="str">
        <f t="shared" si="47"/>
        <v>-</v>
      </c>
      <c r="K157" s="175">
        <f>IF(U148="","",U148)</f>
        <v>15</v>
      </c>
      <c r="L157" s="303" t="str">
        <f>IF(X148="","",IF(X148="○","×",IF(X148="×","○")))</f>
        <v>○</v>
      </c>
      <c r="M157" s="175">
        <f>IF(W151="","",W151)</f>
        <v>21</v>
      </c>
      <c r="N157" s="40" t="str">
        <f t="shared" si="49"/>
        <v>-</v>
      </c>
      <c r="O157" s="175">
        <f>IF(U151="","",U151)</f>
        <v>14</v>
      </c>
      <c r="P157" s="303" t="str">
        <f>IF(X151="","",IF(X151="○","×",IF(X151="×","○")))</f>
        <v>○</v>
      </c>
      <c r="Q157" s="43">
        <f>IF(W154="","",W154)</f>
        <v>20</v>
      </c>
      <c r="R157" s="40" t="str">
        <f>IF(Q157="","","-")</f>
        <v>-</v>
      </c>
      <c r="S157" s="175">
        <f>IF(U154="","",U154)</f>
        <v>22</v>
      </c>
      <c r="T157" s="303" t="str">
        <f>IF(X154="","",IF(X154="○","×",IF(X154="×","○")))</f>
        <v>×</v>
      </c>
      <c r="U157" s="367"/>
      <c r="V157" s="368"/>
      <c r="W157" s="368"/>
      <c r="X157" s="369"/>
      <c r="Y157" s="307" t="s">
        <v>306</v>
      </c>
      <c r="Z157" s="308"/>
      <c r="AA157" s="308"/>
      <c r="AB157" s="309"/>
      <c r="AC157" s="47"/>
      <c r="AD157" s="2"/>
      <c r="AE157" s="3"/>
      <c r="AF157" s="48"/>
      <c r="AG157" s="49"/>
      <c r="AH157" s="5"/>
      <c r="AI157" s="3"/>
      <c r="AJ157" s="3"/>
      <c r="AK157" s="5"/>
      <c r="AL157" s="170"/>
      <c r="AM157" s="170"/>
      <c r="AN157" s="170"/>
      <c r="AO157" s="170"/>
      <c r="BN157" s="68"/>
      <c r="BO157" s="68"/>
    </row>
    <row r="158" spans="3:72" ht="12" customHeight="1" x14ac:dyDescent="0.15">
      <c r="C158" s="72" t="s">
        <v>311</v>
      </c>
      <c r="D158" s="71" t="s">
        <v>266</v>
      </c>
      <c r="E158" s="37">
        <f>IF(W146="","",W146)</f>
        <v>21</v>
      </c>
      <c r="F158" s="28" t="str">
        <f t="shared" si="45"/>
        <v>-</v>
      </c>
      <c r="G158" s="176">
        <f>IF(U146="","",U146)</f>
        <v>0</v>
      </c>
      <c r="H158" s="302" t="str">
        <f>IF(J149="","",J149)</f>
        <v/>
      </c>
      <c r="I158" s="41">
        <f>IF(W149="","",W149)</f>
        <v>22</v>
      </c>
      <c r="J158" s="28" t="str">
        <f t="shared" si="47"/>
        <v>-</v>
      </c>
      <c r="K158" s="176">
        <f>IF(U149="","",U149)</f>
        <v>20</v>
      </c>
      <c r="L158" s="304" t="str">
        <f>IF(N155="","",N155)</f>
        <v>-</v>
      </c>
      <c r="M158" s="176">
        <f>IF(W152="","",W152)</f>
        <v>14</v>
      </c>
      <c r="N158" s="28" t="str">
        <f t="shared" si="49"/>
        <v>-</v>
      </c>
      <c r="O158" s="176">
        <f>IF(U152="","",U152)</f>
        <v>21</v>
      </c>
      <c r="P158" s="304" t="str">
        <f>IF(R155="","",R155)</f>
        <v/>
      </c>
      <c r="Q158" s="41">
        <f>IF(W155="","",W155)</f>
        <v>17</v>
      </c>
      <c r="R158" s="28" t="str">
        <f>IF(Q158="","","-")</f>
        <v>-</v>
      </c>
      <c r="S158" s="176">
        <f>IF(U155="","",U155)</f>
        <v>21</v>
      </c>
      <c r="T158" s="304" t="str">
        <f>IF(V155="","",V155)</f>
        <v>-</v>
      </c>
      <c r="U158" s="370"/>
      <c r="V158" s="356"/>
      <c r="W158" s="356"/>
      <c r="X158" s="357"/>
      <c r="Y158" s="310"/>
      <c r="Z158" s="311"/>
      <c r="AA158" s="311"/>
      <c r="AB158" s="312"/>
      <c r="AC158" s="47"/>
      <c r="AD158" s="2">
        <f>COUNTIF(E157:X159,"○")</f>
        <v>3</v>
      </c>
      <c r="AE158" s="3">
        <f>COUNTIF(E157:X159,"×")</f>
        <v>1</v>
      </c>
      <c r="AF158" s="48">
        <f>(IF((E157&gt;G157),1,0))+(IF((E158&gt;G158),1,0))+(IF((E159&gt;G159),1,0))+(IF((I157&gt;K157),1,0))+(IF((I158&gt;K158),1,0))+(IF((I159&gt;K159),1,0))+(IF((M157&gt;O157),1,0))+(IF((M158&gt;O158),1,0))+(IF((M159&gt;O159),1,0))+(IF((Q157&gt;S157),1,0))+(IF((Q158&gt;S158),1,0))+(IF((Q159&gt;S159),1,0))+(IF((U157&gt;W157),1,0))+(IF((U158&gt;W158),1,0))+(IF((U159&gt;W159),1,0))</f>
        <v>6</v>
      </c>
      <c r="AG158" s="49">
        <f>(IF((E157&lt;G157),1,0))+(IF((E158&lt;G158),1,0))+(IF((E159&lt;G159),1,0))+(IF((I157&lt;K157),1,0))+(IF((I158&lt;K158),1,0))+(IF((I159&lt;K159),1,0))+(IF((M157&lt;O157),1,0))+(IF((M158&lt;O158),1,0))+(IF((M159&lt;O159),1,0))+(IF((Q157&lt;S157),1,0))+(IF((Q158&lt;S158),1,0))+(IF((Q159&lt;S159),1,0))+(IF((U157&lt;W157),1,0))+(IF((U158&lt;W158),1,0))+(IF((U159&lt;W159),1,0))</f>
        <v>3</v>
      </c>
      <c r="AH158" s="50">
        <f>AF158-AG158</f>
        <v>3</v>
      </c>
      <c r="AI158" s="3">
        <f>SUM(E157:E159,I157:I159,M157:M159,Q157:Q159,U157:U159)</f>
        <v>178</v>
      </c>
      <c r="AJ158" s="3">
        <f>SUM(G157:G159,K157:K159,O157:O159,S157:S159,W157:W159)</f>
        <v>127</v>
      </c>
      <c r="AK158" s="5">
        <f>AI158-AJ158</f>
        <v>51</v>
      </c>
      <c r="AL158" s="170"/>
      <c r="AM158" s="170"/>
      <c r="AN158" s="170"/>
      <c r="AO158" s="170"/>
      <c r="AV158" s="68"/>
      <c r="AW158" s="68"/>
    </row>
    <row r="159" spans="3:72" ht="12" customHeight="1" thickBot="1" x14ac:dyDescent="0.2">
      <c r="C159" s="70"/>
      <c r="D159" s="69" t="s">
        <v>82</v>
      </c>
      <c r="E159" s="44" t="str">
        <f>IF(W147="","",W147)</f>
        <v/>
      </c>
      <c r="F159" s="45" t="str">
        <f t="shared" si="45"/>
        <v/>
      </c>
      <c r="G159" s="177" t="str">
        <f>IF(U147="","",U147)</f>
        <v/>
      </c>
      <c r="H159" s="313" t="str">
        <f>IF(J150="","",J150)</f>
        <v/>
      </c>
      <c r="I159" s="46" t="str">
        <f>IF(W150="","",W150)</f>
        <v/>
      </c>
      <c r="J159" s="45" t="str">
        <f t="shared" si="47"/>
        <v/>
      </c>
      <c r="K159" s="177" t="str">
        <f>IF(U150="","",U150)</f>
        <v/>
      </c>
      <c r="L159" s="314" t="str">
        <f>IF(N156="","",N156)</f>
        <v/>
      </c>
      <c r="M159" s="177">
        <f>IF(W153="","",W153)</f>
        <v>21</v>
      </c>
      <c r="N159" s="45" t="str">
        <f t="shared" si="49"/>
        <v>-</v>
      </c>
      <c r="O159" s="177">
        <f>IF(U153="","",U153)</f>
        <v>14</v>
      </c>
      <c r="P159" s="314" t="str">
        <f>IF(R156="","",R156)</f>
        <v/>
      </c>
      <c r="Q159" s="46" t="str">
        <f>IF(W156="","",W156)</f>
        <v/>
      </c>
      <c r="R159" s="45" t="str">
        <f>IF(Q159="","","-")</f>
        <v/>
      </c>
      <c r="S159" s="177" t="str">
        <f>IF(U156="","",U156)</f>
        <v/>
      </c>
      <c r="T159" s="314" t="str">
        <f>IF(V156="","",V156)</f>
        <v/>
      </c>
      <c r="U159" s="373"/>
      <c r="V159" s="374"/>
      <c r="W159" s="374"/>
      <c r="X159" s="388"/>
      <c r="Y159" s="24">
        <f>AD158</f>
        <v>3</v>
      </c>
      <c r="Z159" s="25" t="s">
        <v>30</v>
      </c>
      <c r="AA159" s="25">
        <f>AE158</f>
        <v>1</v>
      </c>
      <c r="AB159" s="26" t="s">
        <v>27</v>
      </c>
      <c r="AC159" s="47"/>
      <c r="AD159" s="18"/>
      <c r="AE159" s="19"/>
      <c r="AF159" s="55"/>
      <c r="AG159" s="56"/>
      <c r="AH159" s="23"/>
      <c r="AI159" s="19"/>
      <c r="AJ159" s="19"/>
      <c r="AK159" s="23"/>
      <c r="AL159" s="68"/>
      <c r="AM159" s="68"/>
      <c r="AN159" s="68"/>
      <c r="AO159" s="68"/>
      <c r="AV159" s="68"/>
      <c r="AW159" s="68"/>
    </row>
    <row r="160" spans="3:72" ht="5.0999999999999996" customHeight="1" thickBot="1" x14ac:dyDescent="0.2">
      <c r="C160" s="104"/>
      <c r="D160" s="88"/>
      <c r="E160" s="130"/>
      <c r="F160" s="130"/>
      <c r="G160" s="130"/>
      <c r="H160" s="130"/>
      <c r="I160" s="130"/>
      <c r="J160" s="130"/>
      <c r="K160" s="130"/>
      <c r="L160" s="130"/>
      <c r="M160" s="130"/>
      <c r="N160" s="130"/>
      <c r="O160" s="130"/>
      <c r="P160" s="130"/>
      <c r="Q160" s="130"/>
      <c r="R160" s="130"/>
      <c r="S160" s="130"/>
      <c r="T160" s="130"/>
      <c r="U160" s="102"/>
      <c r="V160" s="102"/>
      <c r="W160" s="102"/>
      <c r="X160" s="102"/>
      <c r="Y160" s="68"/>
      <c r="Z160" s="68"/>
      <c r="AA160" s="68"/>
      <c r="AB160" s="68"/>
      <c r="AC160" s="68"/>
      <c r="AD160" s="68"/>
      <c r="AE160" s="68"/>
      <c r="AF160" s="68"/>
      <c r="AG160" s="68"/>
      <c r="AH160" s="68"/>
      <c r="AI160" s="68"/>
      <c r="AJ160" s="68"/>
      <c r="AK160" s="68"/>
      <c r="AL160" s="68"/>
      <c r="AM160" s="68"/>
      <c r="AN160" s="68"/>
      <c r="AO160" s="68"/>
      <c r="AP160" s="102"/>
      <c r="AQ160" s="102"/>
      <c r="AR160" s="102"/>
      <c r="AS160" s="102"/>
      <c r="AT160" s="68"/>
      <c r="AU160" s="68"/>
      <c r="AV160" s="68"/>
      <c r="AW160" s="68"/>
    </row>
    <row r="161" spans="2:67" ht="12" customHeight="1" x14ac:dyDescent="0.15">
      <c r="C161" s="433" t="s">
        <v>42</v>
      </c>
      <c r="D161" s="434"/>
      <c r="E161" s="404" t="str">
        <f>C163</f>
        <v>石村雅俊</v>
      </c>
      <c r="F161" s="386"/>
      <c r="G161" s="386"/>
      <c r="H161" s="405"/>
      <c r="I161" s="385" t="str">
        <f>C166</f>
        <v>深岡立夢</v>
      </c>
      <c r="J161" s="386"/>
      <c r="K161" s="386"/>
      <c r="L161" s="405"/>
      <c r="M161" s="385" t="str">
        <f>C169</f>
        <v>松木孝仁</v>
      </c>
      <c r="N161" s="386"/>
      <c r="O161" s="386"/>
      <c r="P161" s="405"/>
      <c r="Q161" s="385" t="str">
        <f>C172</f>
        <v>大西正仁</v>
      </c>
      <c r="R161" s="386"/>
      <c r="S161" s="386"/>
      <c r="T161" s="405"/>
      <c r="U161" s="385" t="str">
        <f>C175</f>
        <v>長原凪沙</v>
      </c>
      <c r="V161" s="386"/>
      <c r="W161" s="386"/>
      <c r="X161" s="405"/>
      <c r="Y161" s="322" t="s">
        <v>21</v>
      </c>
      <c r="Z161" s="323"/>
      <c r="AA161" s="323"/>
      <c r="AB161" s="324"/>
      <c r="AC161" s="47"/>
      <c r="AD161" s="325" t="s">
        <v>23</v>
      </c>
      <c r="AE161" s="326"/>
      <c r="AF161" s="327" t="s">
        <v>24</v>
      </c>
      <c r="AG161" s="328"/>
      <c r="AH161" s="329"/>
      <c r="AI161" s="330" t="s">
        <v>25</v>
      </c>
      <c r="AJ161" s="331"/>
      <c r="AK161" s="332"/>
      <c r="AL161" s="68"/>
      <c r="AM161" s="68"/>
      <c r="AN161" s="68"/>
      <c r="AO161" s="68"/>
      <c r="AP161" s="102"/>
      <c r="AQ161" s="102"/>
      <c r="AR161" s="102"/>
      <c r="AS161" s="102"/>
      <c r="AT161" s="68"/>
      <c r="AU161" s="68"/>
      <c r="AV161" s="68"/>
      <c r="AW161" s="68"/>
    </row>
    <row r="162" spans="2:67" ht="12" customHeight="1" thickBot="1" x14ac:dyDescent="0.2">
      <c r="C162" s="435"/>
      <c r="D162" s="436"/>
      <c r="E162" s="406" t="str">
        <f>C164</f>
        <v>近藤佑哉</v>
      </c>
      <c r="F162" s="390"/>
      <c r="G162" s="390"/>
      <c r="H162" s="391"/>
      <c r="I162" s="389" t="str">
        <f>C167</f>
        <v>村上莉仁</v>
      </c>
      <c r="J162" s="390"/>
      <c r="K162" s="390"/>
      <c r="L162" s="391"/>
      <c r="M162" s="389" t="str">
        <f>C170</f>
        <v>山口　勲</v>
      </c>
      <c r="N162" s="390"/>
      <c r="O162" s="390"/>
      <c r="P162" s="391"/>
      <c r="Q162" s="389" t="str">
        <f>C173</f>
        <v>金子美和子</v>
      </c>
      <c r="R162" s="390"/>
      <c r="S162" s="390"/>
      <c r="T162" s="391"/>
      <c r="U162" s="389" t="str">
        <f>C176</f>
        <v>西原輝一</v>
      </c>
      <c r="V162" s="390"/>
      <c r="W162" s="390"/>
      <c r="X162" s="391"/>
      <c r="Y162" s="364" t="s">
        <v>22</v>
      </c>
      <c r="Z162" s="365"/>
      <c r="AA162" s="365"/>
      <c r="AB162" s="366"/>
      <c r="AC162" s="47"/>
      <c r="AD162" s="172" t="s">
        <v>26</v>
      </c>
      <c r="AE162" s="174" t="s">
        <v>27</v>
      </c>
      <c r="AF162" s="172" t="s">
        <v>20</v>
      </c>
      <c r="AG162" s="174" t="s">
        <v>28</v>
      </c>
      <c r="AH162" s="173" t="s">
        <v>29</v>
      </c>
      <c r="AI162" s="174" t="s">
        <v>20</v>
      </c>
      <c r="AJ162" s="174" t="s">
        <v>28</v>
      </c>
      <c r="AK162" s="173" t="s">
        <v>29</v>
      </c>
      <c r="AL162" s="68"/>
      <c r="AM162" s="68"/>
      <c r="AN162" s="68"/>
      <c r="AO162" s="68"/>
      <c r="AP162" s="102"/>
      <c r="AQ162" s="102"/>
      <c r="AR162" s="102"/>
      <c r="AS162" s="102"/>
      <c r="AT162" s="68"/>
      <c r="AU162" s="68"/>
      <c r="AV162" s="68"/>
      <c r="AW162" s="68"/>
    </row>
    <row r="163" spans="2:67" ht="12" customHeight="1" x14ac:dyDescent="0.15">
      <c r="C163" s="80" t="s">
        <v>263</v>
      </c>
      <c r="D163" s="79" t="s">
        <v>259</v>
      </c>
      <c r="E163" s="352"/>
      <c r="F163" s="353"/>
      <c r="G163" s="353"/>
      <c r="H163" s="354"/>
      <c r="I163" s="27">
        <v>14</v>
      </c>
      <c r="J163" s="28" t="str">
        <f>IF(I163="","","-")</f>
        <v>-</v>
      </c>
      <c r="K163" s="29">
        <v>21</v>
      </c>
      <c r="L163" s="336" t="str">
        <f>IF(I163&lt;&gt;"",IF(I163&gt;K163,IF(I164&gt;K164,"○",IF(I165&gt;K165,"○","×")),IF(I164&gt;K164,IF(I165&gt;K165,"○","×"),"×")),"")</f>
        <v>×</v>
      </c>
      <c r="M163" s="27">
        <v>21</v>
      </c>
      <c r="N163" s="30" t="str">
        <f t="shared" ref="N163:N168" si="51">IF(M163="","","-")</f>
        <v>-</v>
      </c>
      <c r="O163" s="31">
        <v>14</v>
      </c>
      <c r="P163" s="336" t="str">
        <f>IF(M163&lt;&gt;"",IF(M163&gt;O163,IF(M164&gt;O164,"○",IF(M165&gt;O165,"○","×")),IF(M164&gt;O164,IF(M165&gt;O165,"○","×"),"×")),"")</f>
        <v>○</v>
      </c>
      <c r="Q163" s="27">
        <v>21</v>
      </c>
      <c r="R163" s="30" t="str">
        <f t="shared" ref="R163:R171" si="52">IF(Q163="","","-")</f>
        <v>-</v>
      </c>
      <c r="S163" s="31">
        <v>7</v>
      </c>
      <c r="T163" s="336" t="str">
        <f>IF(Q163&lt;&gt;"",IF(Q163&gt;S163,IF(Q164&gt;S164,"○",IF(Q165&gt;S165,"○","×")),IF(Q164&gt;S164,IF(Q165&gt;S165,"○","×"),"×")),"")</f>
        <v>○</v>
      </c>
      <c r="U163" s="27">
        <v>17</v>
      </c>
      <c r="V163" s="30" t="str">
        <f t="shared" ref="V163:V174" si="53">IF(U163="","","-")</f>
        <v>-</v>
      </c>
      <c r="W163" s="31">
        <v>21</v>
      </c>
      <c r="X163" s="337" t="str">
        <f>IF(U163&lt;&gt;"",IF(U163&gt;W163,IF(U164&gt;W164,"○",IF(U165&gt;W165,"○","×")),IF(U164&gt;W164,IF(U165&gt;W165,"○","×"),"×")),"")</f>
        <v>○</v>
      </c>
      <c r="Y163" s="361" t="s">
        <v>307</v>
      </c>
      <c r="Z163" s="362"/>
      <c r="AA163" s="362"/>
      <c r="AB163" s="363"/>
      <c r="AC163" s="47"/>
      <c r="AD163" s="2"/>
      <c r="AE163" s="3"/>
      <c r="AF163" s="48"/>
      <c r="AG163" s="49"/>
      <c r="AH163" s="5"/>
      <c r="AI163" s="3"/>
      <c r="AJ163" s="3"/>
      <c r="AK163" s="5"/>
      <c r="AL163" s="68"/>
      <c r="AM163" s="68"/>
      <c r="AN163" s="68"/>
      <c r="AO163" s="68"/>
      <c r="AP163" s="102"/>
      <c r="AQ163" s="102"/>
      <c r="AR163" s="102"/>
      <c r="AS163" s="102"/>
      <c r="AT163" s="68"/>
      <c r="AU163" s="68"/>
      <c r="AV163" s="68"/>
      <c r="AW163" s="68"/>
    </row>
    <row r="164" spans="2:67" ht="12" customHeight="1" x14ac:dyDescent="0.15">
      <c r="C164" s="72" t="s">
        <v>264</v>
      </c>
      <c r="D164" s="71" t="s">
        <v>259</v>
      </c>
      <c r="E164" s="355"/>
      <c r="F164" s="356"/>
      <c r="G164" s="356"/>
      <c r="H164" s="357"/>
      <c r="I164" s="27">
        <v>8</v>
      </c>
      <c r="J164" s="28" t="str">
        <f>IF(I164="","","-")</f>
        <v>-</v>
      </c>
      <c r="K164" s="33">
        <v>21</v>
      </c>
      <c r="L164" s="333"/>
      <c r="M164" s="27">
        <v>5</v>
      </c>
      <c r="N164" s="28" t="str">
        <f t="shared" si="51"/>
        <v>-</v>
      </c>
      <c r="O164" s="190">
        <v>21</v>
      </c>
      <c r="P164" s="333"/>
      <c r="Q164" s="27">
        <v>21</v>
      </c>
      <c r="R164" s="28" t="str">
        <f t="shared" si="52"/>
        <v>-</v>
      </c>
      <c r="S164" s="29">
        <v>14</v>
      </c>
      <c r="T164" s="333"/>
      <c r="U164" s="27">
        <v>22</v>
      </c>
      <c r="V164" s="28" t="str">
        <f t="shared" si="53"/>
        <v>-</v>
      </c>
      <c r="W164" s="29">
        <v>20</v>
      </c>
      <c r="X164" s="305"/>
      <c r="Y164" s="310"/>
      <c r="Z164" s="311"/>
      <c r="AA164" s="311"/>
      <c r="AB164" s="312"/>
      <c r="AC164" s="47"/>
      <c r="AD164" s="2">
        <f>COUNTIF(E163:X165,"○")</f>
        <v>3</v>
      </c>
      <c r="AE164" s="3">
        <f>COUNTIF(E163:X165,"×")</f>
        <v>1</v>
      </c>
      <c r="AF164" s="48">
        <f>(IF((E163&gt;G163),1,0))+(IF((E164&gt;G164),1,0))+(IF((E165&gt;G165),1,0))+(IF((I163&gt;K163),1,0))+(IF((I164&gt;K164),1,0))+(IF((I165&gt;K165),1,0))+(IF((M163&gt;O163),1,0))+(IF((M164&gt;O164),1,0))+(IF((M165&gt;O165),1,0))+(IF((Q163&gt;S163),1,0))+(IF((Q164&gt;S164),1,0))+(IF((Q165&gt;S165),1,0))+(IF((U163&gt;W163),1,0))+(IF((U164&gt;W164),1,0))+(IF((U165&gt;W165),1,0))</f>
        <v>6</v>
      </c>
      <c r="AG164" s="49">
        <f>(IF((E163&lt;G163),1,0))+(IF((E164&lt;G164),1,0))+(IF((E165&lt;G165),1,0))+(IF((I163&lt;K163),1,0))+(IF((I164&lt;K164),1,0))+(IF((I165&lt;K165),1,0))+(IF((M163&lt;O163),1,0))+(IF((M164&lt;O164),1,0))+(IF((M165&lt;O165),1,0))+(IF((Q163&lt;S163),1,0))+(IF((Q164&lt;S164),1,0))+(IF((Q165&lt;S165),1,0))+(IF((U163&lt;W163),1,0))+(IF((U164&lt;W164),1,0))+(IF((U165&lt;W165),1,0))</f>
        <v>4</v>
      </c>
      <c r="AH164" s="50">
        <f>AF164-AG164</f>
        <v>2</v>
      </c>
      <c r="AI164" s="3">
        <f>SUM(E163:E165,I163:I165,M163:M165,Q163:Q165,U163:U165)</f>
        <v>175</v>
      </c>
      <c r="AJ164" s="3">
        <f>SUM(G163:G165,K163:K165,O163:O165,S163:S165,W163:W165)</f>
        <v>174</v>
      </c>
      <c r="AK164" s="5">
        <f>AI164-AJ164</f>
        <v>1</v>
      </c>
      <c r="AL164" s="68"/>
      <c r="AM164" s="68"/>
      <c r="AN164" s="68"/>
      <c r="AO164" s="68"/>
      <c r="AP164" s="102"/>
      <c r="AQ164" s="102"/>
      <c r="AR164" s="102"/>
      <c r="AS164" s="102"/>
      <c r="AT164" s="68"/>
      <c r="AU164" s="68"/>
      <c r="AV164" s="68"/>
      <c r="AW164" s="68"/>
    </row>
    <row r="165" spans="2:67" ht="12" customHeight="1" x14ac:dyDescent="0.15">
      <c r="C165" s="72"/>
      <c r="D165" s="76" t="s">
        <v>34</v>
      </c>
      <c r="E165" s="358"/>
      <c r="F165" s="359"/>
      <c r="G165" s="359"/>
      <c r="H165" s="360"/>
      <c r="I165" s="34"/>
      <c r="J165" s="28" t="str">
        <f>IF(I165="","","-")</f>
        <v/>
      </c>
      <c r="K165" s="35"/>
      <c r="L165" s="334"/>
      <c r="M165" s="34">
        <v>21</v>
      </c>
      <c r="N165" s="36" t="str">
        <f t="shared" si="51"/>
        <v>-</v>
      </c>
      <c r="O165" s="35">
        <v>12</v>
      </c>
      <c r="P165" s="333"/>
      <c r="Q165" s="27"/>
      <c r="R165" s="28" t="str">
        <f t="shared" si="52"/>
        <v/>
      </c>
      <c r="S165" s="29"/>
      <c r="T165" s="333"/>
      <c r="U165" s="27">
        <v>25</v>
      </c>
      <c r="V165" s="28" t="str">
        <f t="shared" si="53"/>
        <v>-</v>
      </c>
      <c r="W165" s="29">
        <v>23</v>
      </c>
      <c r="X165" s="305"/>
      <c r="Y165" s="9">
        <f>AD164</f>
        <v>3</v>
      </c>
      <c r="Z165" s="10" t="s">
        <v>30</v>
      </c>
      <c r="AA165" s="10">
        <f>AE164</f>
        <v>1</v>
      </c>
      <c r="AB165" s="11" t="s">
        <v>27</v>
      </c>
      <c r="AC165" s="47"/>
      <c r="AD165" s="2"/>
      <c r="AE165" s="3"/>
      <c r="AF165" s="48"/>
      <c r="AG165" s="49"/>
      <c r="AH165" s="5"/>
      <c r="AI165" s="3"/>
      <c r="AJ165" s="3"/>
      <c r="AK165" s="5"/>
      <c r="AL165" s="68"/>
      <c r="AM165" s="68"/>
      <c r="AN165" s="68"/>
      <c r="AO165" s="68"/>
      <c r="AP165" s="102"/>
      <c r="AQ165" s="102"/>
      <c r="AR165" s="102"/>
      <c r="AS165" s="102"/>
      <c r="AT165" s="68"/>
      <c r="AU165" s="68"/>
      <c r="AV165" s="68"/>
      <c r="AW165" s="68"/>
    </row>
    <row r="166" spans="2:67" ht="12" customHeight="1" x14ac:dyDescent="0.15">
      <c r="C166" s="75" t="s">
        <v>93</v>
      </c>
      <c r="D166" s="71" t="s">
        <v>92</v>
      </c>
      <c r="E166" s="37">
        <f>IF(K163="","",K163)</f>
        <v>21</v>
      </c>
      <c r="F166" s="28" t="str">
        <f t="shared" ref="F166:F177" si="54">IF(E166="","","-")</f>
        <v>-</v>
      </c>
      <c r="G166" s="176">
        <f>IF(I163="","",I163)</f>
        <v>14</v>
      </c>
      <c r="H166" s="303" t="str">
        <f>IF(L163="","",IF(L163="○","×",IF(L163="×","○")))</f>
        <v>○</v>
      </c>
      <c r="I166" s="367"/>
      <c r="J166" s="368"/>
      <c r="K166" s="368"/>
      <c r="L166" s="369"/>
      <c r="M166" s="27">
        <v>16</v>
      </c>
      <c r="N166" s="28" t="str">
        <f t="shared" si="51"/>
        <v>-</v>
      </c>
      <c r="O166" s="29">
        <v>21</v>
      </c>
      <c r="P166" s="339" t="str">
        <f>IF(M166&lt;&gt;"",IF(M166&gt;O166,IF(M167&gt;O167,"○",IF(M168&gt;O168,"○","×")),IF(M167&gt;O167,IF(M168&gt;O168,"○","×"),"×")),"")</f>
        <v>×</v>
      </c>
      <c r="Q166" s="51">
        <v>21</v>
      </c>
      <c r="R166" s="40" t="str">
        <f t="shared" si="52"/>
        <v>-</v>
      </c>
      <c r="S166" s="52">
        <v>5</v>
      </c>
      <c r="T166" s="339" t="str">
        <f>IF(Q166&lt;&gt;"",IF(Q166&gt;S166,IF(Q167&gt;S167,"○",IF(Q168&gt;S168,"○","×")),IF(Q167&gt;S167,IF(Q168&gt;S168,"○","×"),"×")),"")</f>
        <v>○</v>
      </c>
      <c r="U166" s="51">
        <v>21</v>
      </c>
      <c r="V166" s="40" t="str">
        <f t="shared" si="53"/>
        <v>-</v>
      </c>
      <c r="W166" s="52">
        <v>16</v>
      </c>
      <c r="X166" s="335" t="str">
        <f>IF(U166&lt;&gt;"",IF(U166&gt;W166,IF(U167&gt;W167,"○",IF(U168&gt;W168,"○","×")),IF(U167&gt;W167,IF(U168&gt;W168,"○","×"),"×")),"")</f>
        <v>○</v>
      </c>
      <c r="Y166" s="307" t="s">
        <v>306</v>
      </c>
      <c r="Z166" s="308"/>
      <c r="AA166" s="308"/>
      <c r="AB166" s="309"/>
      <c r="AC166" s="47"/>
      <c r="AD166" s="15"/>
      <c r="AE166" s="16"/>
      <c r="AF166" s="53"/>
      <c r="AG166" s="54"/>
      <c r="AH166" s="17"/>
      <c r="AI166" s="16"/>
      <c r="AJ166" s="16"/>
      <c r="AK166" s="17"/>
      <c r="AL166" s="68"/>
      <c r="AM166" s="68"/>
      <c r="AN166" s="68"/>
      <c r="AO166" s="68"/>
      <c r="AP166" s="102"/>
      <c r="AQ166" s="102"/>
      <c r="AR166" s="102"/>
      <c r="AS166" s="102"/>
      <c r="AT166" s="68"/>
      <c r="AU166" s="68"/>
      <c r="AV166" s="68"/>
      <c r="AW166" s="68"/>
    </row>
    <row r="167" spans="2:67" ht="12" customHeight="1" x14ac:dyDescent="0.15">
      <c r="C167" s="72" t="s">
        <v>90</v>
      </c>
      <c r="D167" s="71" t="s">
        <v>89</v>
      </c>
      <c r="E167" s="37">
        <f>IF(K164="","",K164)</f>
        <v>21</v>
      </c>
      <c r="F167" s="28" t="str">
        <f t="shared" si="54"/>
        <v>-</v>
      </c>
      <c r="G167" s="176">
        <f>IF(I164="","",I164)</f>
        <v>8</v>
      </c>
      <c r="H167" s="304" t="str">
        <f>IF(J164="","",J164)</f>
        <v>-</v>
      </c>
      <c r="I167" s="370"/>
      <c r="J167" s="356"/>
      <c r="K167" s="356"/>
      <c r="L167" s="357"/>
      <c r="M167" s="27">
        <v>13</v>
      </c>
      <c r="N167" s="28" t="str">
        <f t="shared" si="51"/>
        <v>-</v>
      </c>
      <c r="O167" s="29">
        <v>21</v>
      </c>
      <c r="P167" s="333"/>
      <c r="Q167" s="27">
        <v>21</v>
      </c>
      <c r="R167" s="28" t="str">
        <f t="shared" si="52"/>
        <v>-</v>
      </c>
      <c r="S167" s="29">
        <v>9</v>
      </c>
      <c r="T167" s="333"/>
      <c r="U167" s="27">
        <v>21</v>
      </c>
      <c r="V167" s="28" t="str">
        <f t="shared" si="53"/>
        <v>-</v>
      </c>
      <c r="W167" s="29">
        <v>5</v>
      </c>
      <c r="X167" s="305"/>
      <c r="Y167" s="310"/>
      <c r="Z167" s="311"/>
      <c r="AA167" s="311"/>
      <c r="AB167" s="312"/>
      <c r="AC167" s="47"/>
      <c r="AD167" s="2">
        <f>COUNTIF(E166:X168,"○")</f>
        <v>3</v>
      </c>
      <c r="AE167" s="3">
        <f>COUNTIF(E166:X168,"×")</f>
        <v>1</v>
      </c>
      <c r="AF167" s="48">
        <f>(IF((E166&gt;G166),1,0))+(IF((E167&gt;G167),1,0))+(IF((E168&gt;G168),1,0))+(IF((I166&gt;K166),1,0))+(IF((I167&gt;K167),1,0))+(IF((I168&gt;K168),1,0))+(IF((M166&gt;O166),1,0))+(IF((M167&gt;O167),1,0))+(IF((M168&gt;O168),1,0))+(IF((Q166&gt;S166),1,0))+(IF((Q167&gt;S167),1,0))+(IF((Q168&gt;S168),1,0))+(IF((U166&gt;W166),1,0))+(IF((U167&gt;W167),1,0))+(IF((U168&gt;W168),1,0))</f>
        <v>6</v>
      </c>
      <c r="AG167" s="49">
        <f>(IF((E166&lt;G166),1,0))+(IF((E167&lt;G167),1,0))+(IF((E168&lt;G168),1,0))+(IF((I166&lt;K166),1,0))+(IF((I167&lt;K167),1,0))+(IF((I168&lt;K168),1,0))+(IF((M166&lt;O166),1,0))+(IF((M167&lt;O167),1,0))+(IF((M168&lt;O168),1,0))+(IF((Q166&lt;S166),1,0))+(IF((Q167&lt;S167),1,0))+(IF((Q168&lt;S168),1,0))+(IF((U166&lt;W166),1,0))+(IF((U167&lt;W167),1,0))+(IF((U168&lt;W168),1,0))</f>
        <v>2</v>
      </c>
      <c r="AH167" s="50">
        <f>AF167-AG167</f>
        <v>4</v>
      </c>
      <c r="AI167" s="3">
        <f>SUM(E166:E168,I166:I168,M166:M168,Q166:Q168,U166:U168)</f>
        <v>155</v>
      </c>
      <c r="AJ167" s="3">
        <f>SUM(G166:G168,K166:K168,O166:O168,S166:S168,W166:W168)</f>
        <v>99</v>
      </c>
      <c r="AK167" s="5">
        <f>AI167-AJ167</f>
        <v>56</v>
      </c>
      <c r="AL167" s="68"/>
      <c r="AM167" s="68"/>
      <c r="AN167" s="68"/>
      <c r="AO167" s="68"/>
      <c r="AP167" s="102"/>
      <c r="AQ167" s="102"/>
      <c r="AR167" s="102"/>
      <c r="AS167" s="102"/>
      <c r="AT167" s="68"/>
      <c r="AU167" s="68"/>
      <c r="AV167" s="68"/>
      <c r="AW167" s="68"/>
    </row>
    <row r="168" spans="2:67" ht="12" customHeight="1" x14ac:dyDescent="0.15">
      <c r="C168" s="77"/>
      <c r="D168" s="76" t="s">
        <v>91</v>
      </c>
      <c r="E168" s="38" t="str">
        <f>IF(K165="","",K165)</f>
        <v/>
      </c>
      <c r="F168" s="28" t="str">
        <f t="shared" si="54"/>
        <v/>
      </c>
      <c r="G168" s="39" t="str">
        <f>IF(I165="","",I165)</f>
        <v/>
      </c>
      <c r="H168" s="338" t="str">
        <f>IF(J165="","",J165)</f>
        <v/>
      </c>
      <c r="I168" s="392"/>
      <c r="J168" s="359"/>
      <c r="K168" s="359"/>
      <c r="L168" s="360"/>
      <c r="M168" s="34"/>
      <c r="N168" s="28" t="str">
        <f t="shared" si="51"/>
        <v/>
      </c>
      <c r="O168" s="35"/>
      <c r="P168" s="334"/>
      <c r="Q168" s="34"/>
      <c r="R168" s="36" t="str">
        <f t="shared" si="52"/>
        <v/>
      </c>
      <c r="S168" s="35"/>
      <c r="T168" s="334"/>
      <c r="U168" s="34"/>
      <c r="V168" s="36" t="str">
        <f t="shared" si="53"/>
        <v/>
      </c>
      <c r="W168" s="35"/>
      <c r="X168" s="305"/>
      <c r="Y168" s="9">
        <f>AD167</f>
        <v>3</v>
      </c>
      <c r="Z168" s="10" t="s">
        <v>30</v>
      </c>
      <c r="AA168" s="10">
        <f>AE167</f>
        <v>1</v>
      </c>
      <c r="AB168" s="11" t="s">
        <v>27</v>
      </c>
      <c r="AC168" s="47"/>
      <c r="AD168" s="18"/>
      <c r="AE168" s="19"/>
      <c r="AF168" s="55"/>
      <c r="AG168" s="56"/>
      <c r="AH168" s="23"/>
      <c r="AI168" s="19"/>
      <c r="AJ168" s="19"/>
      <c r="AK168" s="23"/>
      <c r="AL168" s="68"/>
      <c r="AM168" s="68"/>
      <c r="AN168" s="68"/>
      <c r="AO168" s="68"/>
      <c r="AP168" s="102"/>
      <c r="AQ168" s="102"/>
      <c r="AR168" s="102"/>
      <c r="AS168" s="102"/>
      <c r="AT168" s="68"/>
      <c r="AU168" s="68"/>
      <c r="AV168" s="68"/>
      <c r="AW168" s="68"/>
    </row>
    <row r="169" spans="2:67" ht="12" customHeight="1" x14ac:dyDescent="0.15">
      <c r="C169" s="72" t="s">
        <v>102</v>
      </c>
      <c r="D169" s="71" t="s">
        <v>65</v>
      </c>
      <c r="E169" s="37">
        <f>IF(O163="","",O163)</f>
        <v>14</v>
      </c>
      <c r="F169" s="40" t="str">
        <f t="shared" si="54"/>
        <v>-</v>
      </c>
      <c r="G169" s="176">
        <f>IF(M163="","",M163)</f>
        <v>21</v>
      </c>
      <c r="H169" s="303" t="str">
        <f>IF(P163="","",IF(P163="○","×",IF(P163="×","○")))</f>
        <v>×</v>
      </c>
      <c r="I169" s="41">
        <f>IF(O166="","",O166)</f>
        <v>21</v>
      </c>
      <c r="J169" s="28" t="str">
        <f t="shared" ref="J169:J177" si="55">IF(I169="","","-")</f>
        <v>-</v>
      </c>
      <c r="K169" s="176">
        <f>IF(M166="","",M166)</f>
        <v>16</v>
      </c>
      <c r="L169" s="303" t="str">
        <f>IF(P166="","",IF(P166="○","×",IF(P166="×","○")))</f>
        <v>○</v>
      </c>
      <c r="M169" s="367"/>
      <c r="N169" s="368"/>
      <c r="O169" s="368"/>
      <c r="P169" s="369"/>
      <c r="Q169" s="27">
        <v>21</v>
      </c>
      <c r="R169" s="28" t="str">
        <f t="shared" si="52"/>
        <v>-</v>
      </c>
      <c r="S169" s="29">
        <v>8</v>
      </c>
      <c r="T169" s="333" t="str">
        <f>IF(Q169&lt;&gt;"",IF(Q169&gt;S169,IF(Q170&gt;S170,"○",IF(Q171&gt;S171,"○","×")),IF(Q170&gt;S170,IF(Q171&gt;S171,"○","×"),"×")),"")</f>
        <v>○</v>
      </c>
      <c r="U169" s="27">
        <v>21</v>
      </c>
      <c r="V169" s="28" t="str">
        <f t="shared" si="53"/>
        <v>-</v>
      </c>
      <c r="W169" s="29">
        <v>19</v>
      </c>
      <c r="X169" s="335" t="str">
        <f>IF(U169&lt;&gt;"",IF(U169&gt;W169,IF(U170&gt;W170,"○",IF(U171&gt;W171,"○","×")),IF(U170&gt;W170,IF(U171&gt;W171,"○","×"),"×")),"")</f>
        <v>○</v>
      </c>
      <c r="Y169" s="307" t="s">
        <v>304</v>
      </c>
      <c r="Z169" s="308"/>
      <c r="AA169" s="308"/>
      <c r="AB169" s="309"/>
      <c r="AC169" s="47"/>
      <c r="AD169" s="2"/>
      <c r="AE169" s="3"/>
      <c r="AF169" s="48"/>
      <c r="AG169" s="49"/>
      <c r="AH169" s="5"/>
      <c r="AI169" s="3"/>
      <c r="AJ169" s="3"/>
      <c r="AK169" s="5"/>
      <c r="AL169" s="68"/>
      <c r="AM169" s="68"/>
      <c r="AN169" s="68"/>
      <c r="AO169" s="68"/>
      <c r="AP169" s="102"/>
      <c r="AQ169" s="102"/>
      <c r="AR169" s="102"/>
      <c r="AS169" s="102"/>
      <c r="AT169" s="68"/>
      <c r="AU169" s="68"/>
      <c r="AV169" s="68"/>
      <c r="AW169" s="68"/>
    </row>
    <row r="170" spans="2:67" ht="12" customHeight="1" x14ac:dyDescent="0.15">
      <c r="C170" s="72" t="s">
        <v>101</v>
      </c>
      <c r="D170" s="71" t="s">
        <v>65</v>
      </c>
      <c r="E170" s="37">
        <f>IF(O164="","",O164)</f>
        <v>21</v>
      </c>
      <c r="F170" s="28" t="str">
        <f t="shared" si="54"/>
        <v>-</v>
      </c>
      <c r="G170" s="176">
        <f>IF(M164="","",M164)</f>
        <v>5</v>
      </c>
      <c r="H170" s="304" t="str">
        <f>IF(J167="","",J167)</f>
        <v/>
      </c>
      <c r="I170" s="41">
        <f>IF(O167="","",O167)</f>
        <v>21</v>
      </c>
      <c r="J170" s="28" t="str">
        <f t="shared" si="55"/>
        <v>-</v>
      </c>
      <c r="K170" s="176">
        <f>IF(M167="","",M167)</f>
        <v>13</v>
      </c>
      <c r="L170" s="304" t="str">
        <f>IF(N167="","",N167)</f>
        <v>-</v>
      </c>
      <c r="M170" s="370"/>
      <c r="N170" s="356"/>
      <c r="O170" s="356"/>
      <c r="P170" s="357"/>
      <c r="Q170" s="27">
        <v>21</v>
      </c>
      <c r="R170" s="28" t="str">
        <f t="shared" si="52"/>
        <v>-</v>
      </c>
      <c r="S170" s="29">
        <v>6</v>
      </c>
      <c r="T170" s="333"/>
      <c r="U170" s="27">
        <v>21</v>
      </c>
      <c r="V170" s="28" t="str">
        <f t="shared" si="53"/>
        <v>-</v>
      </c>
      <c r="W170" s="29">
        <v>15</v>
      </c>
      <c r="X170" s="305"/>
      <c r="Y170" s="310"/>
      <c r="Z170" s="311"/>
      <c r="AA170" s="311"/>
      <c r="AB170" s="312"/>
      <c r="AC170" s="47"/>
      <c r="AD170" s="2">
        <f>COUNTIF(E169:X171,"○")</f>
        <v>3</v>
      </c>
      <c r="AE170" s="3">
        <f>COUNTIF(E169:X171,"×")</f>
        <v>1</v>
      </c>
      <c r="AF170" s="48">
        <f>(IF((E169&gt;G169),1,0))+(IF((E170&gt;G170),1,0))+(IF((E171&gt;G171),1,0))+(IF((I169&gt;K169),1,0))+(IF((I170&gt;K170),1,0))+(IF((I171&gt;K171),1,0))+(IF((M169&gt;O169),1,0))+(IF((M170&gt;O170),1,0))+(IF((M171&gt;O171),1,0))+(IF((Q169&gt;S169),1,0))+(IF((Q170&gt;S170),1,0))+(IF((Q171&gt;S171),1,0))+(IF((U169&gt;W169),1,0))+(IF((U170&gt;W170),1,0))+(IF((U171&gt;W171),1,0))</f>
        <v>7</v>
      </c>
      <c r="AG170" s="49">
        <f>(IF((E169&lt;G169),1,0))+(IF((E170&lt;G170),1,0))+(IF((E171&lt;G171),1,0))+(IF((I169&lt;K169),1,0))+(IF((I170&lt;K170),1,0))+(IF((I171&lt;K171),1,0))+(IF((M169&lt;O169),1,0))+(IF((M170&lt;O170),1,0))+(IF((M171&lt;O171),1,0))+(IF((Q169&lt;S169),1,0))+(IF((Q170&lt;S170),1,0))+(IF((Q171&lt;S171),1,0))+(IF((U169&lt;W169),1,0))+(IF((U170&lt;W170),1,0))+(IF((U171&lt;W171),1,0))</f>
        <v>2</v>
      </c>
      <c r="AH170" s="50">
        <f>AF170-AG170</f>
        <v>5</v>
      </c>
      <c r="AI170" s="3">
        <f>SUM(E169:E171,I169:I171,M169:M171,Q169:Q171,U169:U171)</f>
        <v>173</v>
      </c>
      <c r="AJ170" s="3">
        <f>SUM(G169:G171,K169:K171,O169:O171,S169:S171,W169:W171)</f>
        <v>124</v>
      </c>
      <c r="AK170" s="5">
        <f>AI170-AJ170</f>
        <v>49</v>
      </c>
      <c r="AL170" s="68"/>
      <c r="AM170" s="68"/>
      <c r="AN170" s="68"/>
      <c r="AO170" s="68"/>
      <c r="AP170" s="102"/>
      <c r="AQ170" s="102"/>
      <c r="AR170" s="102"/>
      <c r="AS170" s="102"/>
      <c r="AT170" s="68"/>
      <c r="AU170" s="68"/>
      <c r="AV170" s="68"/>
      <c r="AW170" s="68"/>
    </row>
    <row r="171" spans="2:67" ht="12" customHeight="1" x14ac:dyDescent="0.15">
      <c r="C171" s="77"/>
      <c r="D171" s="76" t="s">
        <v>79</v>
      </c>
      <c r="E171" s="37">
        <f>IF(O165="","",O165)</f>
        <v>12</v>
      </c>
      <c r="F171" s="28" t="str">
        <f t="shared" si="54"/>
        <v>-</v>
      </c>
      <c r="G171" s="176">
        <f>IF(M165="","",M165)</f>
        <v>21</v>
      </c>
      <c r="H171" s="304" t="str">
        <f>IF(J168="","",J168)</f>
        <v/>
      </c>
      <c r="I171" s="41" t="str">
        <f>IF(O168="","",O168)</f>
        <v/>
      </c>
      <c r="J171" s="28" t="str">
        <f t="shared" si="55"/>
        <v/>
      </c>
      <c r="K171" s="176" t="str">
        <f>IF(M168="","",M168)</f>
        <v/>
      </c>
      <c r="L171" s="304" t="str">
        <f>IF(N168="","",N168)</f>
        <v/>
      </c>
      <c r="M171" s="370"/>
      <c r="N171" s="356"/>
      <c r="O171" s="356"/>
      <c r="P171" s="357"/>
      <c r="Q171" s="27"/>
      <c r="R171" s="28" t="str">
        <f t="shared" si="52"/>
        <v/>
      </c>
      <c r="S171" s="29"/>
      <c r="T171" s="334"/>
      <c r="U171" s="27"/>
      <c r="V171" s="28" t="str">
        <f t="shared" si="53"/>
        <v/>
      </c>
      <c r="W171" s="29"/>
      <c r="X171" s="306"/>
      <c r="Y171" s="9">
        <f>AD170</f>
        <v>3</v>
      </c>
      <c r="Z171" s="10" t="s">
        <v>30</v>
      </c>
      <c r="AA171" s="10">
        <f>AE170</f>
        <v>1</v>
      </c>
      <c r="AB171" s="11" t="s">
        <v>27</v>
      </c>
      <c r="AC171" s="47"/>
      <c r="AD171" s="2"/>
      <c r="AE171" s="3"/>
      <c r="AF171" s="48"/>
      <c r="AG171" s="49"/>
      <c r="AH171" s="5"/>
      <c r="AI171" s="3"/>
      <c r="AJ171" s="3"/>
      <c r="AK171" s="5"/>
      <c r="AL171" s="68"/>
      <c r="AM171" s="68"/>
      <c r="AN171" s="68"/>
      <c r="AO171" s="68"/>
      <c r="AP171" s="102"/>
      <c r="AQ171" s="102"/>
      <c r="AR171" s="102"/>
      <c r="AS171" s="102"/>
      <c r="AT171" s="68"/>
      <c r="AU171" s="68"/>
      <c r="AV171" s="68"/>
      <c r="AW171" s="68"/>
    </row>
    <row r="172" spans="2:67" s="67" customFormat="1" ht="12" customHeight="1" x14ac:dyDescent="0.15">
      <c r="C172" s="75" t="s">
        <v>281</v>
      </c>
      <c r="D172" s="74" t="s">
        <v>277</v>
      </c>
      <c r="E172" s="57">
        <f>IF(S163="","",S163)</f>
        <v>7</v>
      </c>
      <c r="F172" s="40" t="str">
        <f t="shared" si="54"/>
        <v>-</v>
      </c>
      <c r="G172" s="175">
        <f>IF(Q163="","",Q163)</f>
        <v>21</v>
      </c>
      <c r="H172" s="301" t="str">
        <f>IF(T163="","",IF(T163="○","×",IF(T163="×","○")))</f>
        <v>×</v>
      </c>
      <c r="I172" s="43">
        <f>IF(S166="","",S166)</f>
        <v>5</v>
      </c>
      <c r="J172" s="40" t="str">
        <f t="shared" si="55"/>
        <v>-</v>
      </c>
      <c r="K172" s="175">
        <f>IF(Q166="","",Q166)</f>
        <v>21</v>
      </c>
      <c r="L172" s="303" t="str">
        <f>IF(T166="","",IF(T166="○","×",IF(T166="×","○")))</f>
        <v>×</v>
      </c>
      <c r="M172" s="175">
        <f>IF(S169="","",S169)</f>
        <v>8</v>
      </c>
      <c r="N172" s="40" t="str">
        <f t="shared" ref="N172:N177" si="56">IF(M172="","","-")</f>
        <v>-</v>
      </c>
      <c r="O172" s="175">
        <f>IF(Q169="","",Q169)</f>
        <v>21</v>
      </c>
      <c r="P172" s="303" t="str">
        <f>IF(T169="","",IF(T169="○","×",IF(T169="×","○")))</f>
        <v>×</v>
      </c>
      <c r="Q172" s="367"/>
      <c r="R172" s="368"/>
      <c r="S172" s="368"/>
      <c r="T172" s="369"/>
      <c r="U172" s="51">
        <v>7</v>
      </c>
      <c r="V172" s="40" t="str">
        <f t="shared" si="53"/>
        <v>-</v>
      </c>
      <c r="W172" s="52">
        <v>21</v>
      </c>
      <c r="X172" s="305" t="str">
        <f>IF(U172&lt;&gt;"",IF(U172&gt;W172,IF(U173&gt;W173,"○",IF(U174&gt;W174,"○","×")),IF(U173&gt;W173,IF(U174&gt;W174,"○","×"),"×")),"")</f>
        <v>×</v>
      </c>
      <c r="Y172" s="307" t="s">
        <v>313</v>
      </c>
      <c r="Z172" s="308"/>
      <c r="AA172" s="308"/>
      <c r="AB172" s="309"/>
      <c r="AC172" s="47"/>
      <c r="AD172" s="15"/>
      <c r="AE172" s="16"/>
      <c r="AF172" s="53"/>
      <c r="AG172" s="54"/>
      <c r="AH172" s="17"/>
      <c r="AI172" s="16"/>
      <c r="AJ172" s="16"/>
      <c r="AK172" s="17"/>
      <c r="AL172" s="68"/>
      <c r="AM172" s="68"/>
      <c r="AN172" s="68"/>
      <c r="AO172" s="68"/>
      <c r="AP172" s="104"/>
      <c r="AQ172" s="88"/>
      <c r="AR172" s="130"/>
      <c r="AS172" s="130"/>
      <c r="AT172" s="130"/>
      <c r="AU172" s="130"/>
      <c r="AV172" s="130"/>
      <c r="AW172" s="130"/>
      <c r="AX172" s="130"/>
      <c r="AY172" s="130"/>
      <c r="AZ172" s="130"/>
      <c r="BA172" s="130"/>
      <c r="BB172" s="130"/>
      <c r="BC172" s="130"/>
      <c r="BD172" s="130"/>
      <c r="BE172" s="130"/>
      <c r="BF172" s="130"/>
      <c r="BG172" s="130"/>
      <c r="BH172" s="102"/>
      <c r="BI172" s="102"/>
      <c r="BJ172" s="102"/>
      <c r="BK172" s="102"/>
      <c r="BL172" s="68"/>
      <c r="BM172" s="68"/>
      <c r="BN172" s="68"/>
      <c r="BO172" s="68"/>
    </row>
    <row r="173" spans="2:67" s="67" customFormat="1" ht="12" customHeight="1" x14ac:dyDescent="0.15">
      <c r="C173" s="72" t="s">
        <v>282</v>
      </c>
      <c r="D173" s="78" t="s">
        <v>277</v>
      </c>
      <c r="E173" s="37">
        <f>IF(S164="","",S164)</f>
        <v>14</v>
      </c>
      <c r="F173" s="28" t="str">
        <f t="shared" si="54"/>
        <v>-</v>
      </c>
      <c r="G173" s="176">
        <f>IF(Q164="","",Q164)</f>
        <v>21</v>
      </c>
      <c r="H173" s="302" t="str">
        <f>IF(J170="","",J170)</f>
        <v>-</v>
      </c>
      <c r="I173" s="41">
        <f>IF(S167="","",S167)</f>
        <v>9</v>
      </c>
      <c r="J173" s="28" t="str">
        <f t="shared" si="55"/>
        <v>-</v>
      </c>
      <c r="K173" s="176">
        <f>IF(Q167="","",Q167)</f>
        <v>21</v>
      </c>
      <c r="L173" s="304" t="str">
        <f>IF(N170="","",N170)</f>
        <v/>
      </c>
      <c r="M173" s="176">
        <f>IF(S170="","",S170)</f>
        <v>6</v>
      </c>
      <c r="N173" s="28" t="str">
        <f t="shared" si="56"/>
        <v>-</v>
      </c>
      <c r="O173" s="176">
        <f>IF(Q170="","",Q170)</f>
        <v>21</v>
      </c>
      <c r="P173" s="304" t="str">
        <f>IF(R170="","",R170)</f>
        <v>-</v>
      </c>
      <c r="Q173" s="370"/>
      <c r="R173" s="356"/>
      <c r="S173" s="356"/>
      <c r="T173" s="357"/>
      <c r="U173" s="27">
        <v>12</v>
      </c>
      <c r="V173" s="28" t="str">
        <f t="shared" si="53"/>
        <v>-</v>
      </c>
      <c r="W173" s="29">
        <v>21</v>
      </c>
      <c r="X173" s="305"/>
      <c r="Y173" s="310"/>
      <c r="Z173" s="311"/>
      <c r="AA173" s="311"/>
      <c r="AB173" s="312"/>
      <c r="AC173" s="47"/>
      <c r="AD173" s="2">
        <f>COUNTIF(E172:X174,"○")</f>
        <v>0</v>
      </c>
      <c r="AE173" s="3">
        <f>COUNTIF(E172:X174,"×")</f>
        <v>4</v>
      </c>
      <c r="AF173" s="48">
        <f>(IF((E172&gt;G172),1,0))+(IF((E173&gt;G173),1,0))+(IF((E174&gt;G174),1,0))+(IF((I172&gt;K172),1,0))+(IF((I173&gt;K173),1,0))+(IF((I174&gt;K174),1,0))+(IF((M172&gt;O172),1,0))+(IF((M173&gt;O173),1,0))+(IF((M174&gt;O174),1,0))+(IF((Q172&gt;S172),1,0))+(IF((Q173&gt;S173),1,0))+(IF((Q174&gt;S174),1,0))+(IF((U172&gt;W172),1,0))+(IF((U173&gt;W173),1,0))+(IF((U174&gt;W174),1,0))</f>
        <v>0</v>
      </c>
      <c r="AG173" s="49">
        <f>(IF((E172&lt;G172),1,0))+(IF((E173&lt;G173),1,0))+(IF((E174&lt;G174),1,0))+(IF((I172&lt;K172),1,0))+(IF((I173&lt;K173),1,0))+(IF((I174&lt;K174),1,0))+(IF((M172&lt;O172),1,0))+(IF((M173&lt;O173),1,0))+(IF((M174&lt;O174),1,0))+(IF((Q172&lt;S172),1,0))+(IF((Q173&lt;S173),1,0))+(IF((Q174&lt;S174),1,0))+(IF((U172&lt;W172),1,0))+(IF((U173&lt;W173),1,0))+(IF((U174&lt;W174),1,0))</f>
        <v>8</v>
      </c>
      <c r="AH173" s="50">
        <f>AF173-AG173</f>
        <v>-8</v>
      </c>
      <c r="AI173" s="3">
        <f>SUM(E172:E174,I172:I174,M172:M174,Q172:Q174,U172:U174)</f>
        <v>68</v>
      </c>
      <c r="AJ173" s="3">
        <f>SUM(G172:G174,K172:K174,O172:O174,S172:S174,W172:W174)</f>
        <v>168</v>
      </c>
      <c r="AK173" s="5">
        <f>AI173-AJ173</f>
        <v>-100</v>
      </c>
      <c r="AL173" s="68"/>
      <c r="AM173" s="68"/>
      <c r="AN173" s="68"/>
      <c r="AO173" s="68"/>
      <c r="AP173" s="104"/>
      <c r="AQ173" s="88"/>
      <c r="AR173" s="130"/>
      <c r="AS173" s="130"/>
      <c r="AT173" s="130"/>
      <c r="AU173" s="130"/>
      <c r="AV173" s="130"/>
      <c r="AW173" s="130"/>
      <c r="AX173" s="130"/>
      <c r="AY173" s="130"/>
      <c r="AZ173" s="130"/>
      <c r="BA173" s="130"/>
      <c r="BB173" s="130"/>
      <c r="BC173" s="130"/>
      <c r="BD173" s="130"/>
      <c r="BE173" s="130"/>
      <c r="BF173" s="130"/>
      <c r="BG173" s="130"/>
      <c r="BH173" s="102"/>
      <c r="BI173" s="102"/>
      <c r="BJ173" s="102"/>
      <c r="BK173" s="102"/>
      <c r="BL173" s="68"/>
      <c r="BM173" s="68"/>
      <c r="BN173" s="68"/>
      <c r="BO173" s="68"/>
    </row>
    <row r="174" spans="2:67" s="67" customFormat="1" ht="12" customHeight="1" x14ac:dyDescent="0.15">
      <c r="C174" s="77"/>
      <c r="D174" s="76" t="s">
        <v>82</v>
      </c>
      <c r="E174" s="37" t="str">
        <f>IF(S165="","",S165)</f>
        <v/>
      </c>
      <c r="F174" s="28" t="str">
        <f t="shared" si="54"/>
        <v/>
      </c>
      <c r="G174" s="176" t="str">
        <f>IF(Q165="","",Q165)</f>
        <v/>
      </c>
      <c r="H174" s="302" t="str">
        <f>IF(J171="","",J171)</f>
        <v/>
      </c>
      <c r="I174" s="41" t="str">
        <f>IF(S168="","",S168)</f>
        <v/>
      </c>
      <c r="J174" s="28" t="str">
        <f t="shared" si="55"/>
        <v/>
      </c>
      <c r="K174" s="176" t="str">
        <f>IF(Q168="","",Q168)</f>
        <v/>
      </c>
      <c r="L174" s="304" t="str">
        <f>IF(N171="","",N171)</f>
        <v/>
      </c>
      <c r="M174" s="176" t="str">
        <f>IF(S171="","",S171)</f>
        <v/>
      </c>
      <c r="N174" s="28" t="str">
        <f t="shared" si="56"/>
        <v/>
      </c>
      <c r="O174" s="176" t="str">
        <f>IF(Q171="","",Q171)</f>
        <v/>
      </c>
      <c r="P174" s="304" t="str">
        <f>IF(R171="","",R171)</f>
        <v/>
      </c>
      <c r="Q174" s="370"/>
      <c r="R174" s="356"/>
      <c r="S174" s="356"/>
      <c r="T174" s="357"/>
      <c r="U174" s="27"/>
      <c r="V174" s="28" t="str">
        <f t="shared" si="53"/>
        <v/>
      </c>
      <c r="W174" s="29"/>
      <c r="X174" s="306"/>
      <c r="Y174" s="9">
        <f>AD173</f>
        <v>0</v>
      </c>
      <c r="Z174" s="10" t="s">
        <v>30</v>
      </c>
      <c r="AA174" s="10">
        <f>AE173</f>
        <v>4</v>
      </c>
      <c r="AB174" s="11" t="s">
        <v>27</v>
      </c>
      <c r="AC174" s="47"/>
      <c r="AD174" s="18"/>
      <c r="AE174" s="19"/>
      <c r="AF174" s="55"/>
      <c r="AG174" s="56"/>
      <c r="AH174" s="23"/>
      <c r="AI174" s="19"/>
      <c r="AJ174" s="19"/>
      <c r="AK174" s="23"/>
      <c r="AL174" s="68"/>
      <c r="AM174" s="68"/>
      <c r="AN174" s="68"/>
      <c r="AO174" s="68"/>
      <c r="AP174" s="104"/>
      <c r="AQ174" s="88"/>
      <c r="AR174" s="130"/>
      <c r="AS174" s="130"/>
      <c r="AT174" s="130"/>
      <c r="AU174" s="130"/>
      <c r="AV174" s="130"/>
      <c r="AW174" s="130"/>
      <c r="AX174" s="130"/>
      <c r="AY174" s="130"/>
      <c r="AZ174" s="130"/>
      <c r="BA174" s="130"/>
      <c r="BB174" s="130"/>
      <c r="BC174" s="130"/>
      <c r="BD174" s="130"/>
      <c r="BE174" s="130"/>
      <c r="BF174" s="130"/>
      <c r="BG174" s="130"/>
      <c r="BH174" s="102"/>
      <c r="BI174" s="102"/>
      <c r="BJ174" s="102"/>
      <c r="BK174" s="102"/>
      <c r="BL174" s="68"/>
      <c r="BM174" s="68"/>
      <c r="BN174" s="68"/>
      <c r="BO174" s="68"/>
    </row>
    <row r="175" spans="2:67" s="67" customFormat="1" ht="12" customHeight="1" x14ac:dyDescent="0.15">
      <c r="B175" s="168"/>
      <c r="C175" s="75" t="s">
        <v>85</v>
      </c>
      <c r="D175" s="74" t="s">
        <v>83</v>
      </c>
      <c r="E175" s="57">
        <f>IF(W163="","",W163)</f>
        <v>21</v>
      </c>
      <c r="F175" s="40" t="str">
        <f t="shared" si="54"/>
        <v>-</v>
      </c>
      <c r="G175" s="175">
        <f>IF(U163="","",U163)</f>
        <v>17</v>
      </c>
      <c r="H175" s="301" t="str">
        <f>IF(X163="","",IF(X163="○","×",IF(X163="×","○")))</f>
        <v>×</v>
      </c>
      <c r="I175" s="43">
        <f>IF(W166="","",W166)</f>
        <v>16</v>
      </c>
      <c r="J175" s="40" t="str">
        <f t="shared" si="55"/>
        <v>-</v>
      </c>
      <c r="K175" s="175">
        <f>IF(U166="","",U166)</f>
        <v>21</v>
      </c>
      <c r="L175" s="303" t="str">
        <f>IF(X166="","",IF(X166="○","×",IF(X166="×","○")))</f>
        <v>×</v>
      </c>
      <c r="M175" s="175">
        <f>IF(W169="","",W169)</f>
        <v>19</v>
      </c>
      <c r="N175" s="40" t="str">
        <f t="shared" si="56"/>
        <v>-</v>
      </c>
      <c r="O175" s="175">
        <f>IF(U169="","",U169)</f>
        <v>21</v>
      </c>
      <c r="P175" s="303" t="str">
        <f>IF(X169="","",IF(X169="○","×",IF(X169="×","○")))</f>
        <v>×</v>
      </c>
      <c r="Q175" s="43">
        <f>IF(W172="","",W172)</f>
        <v>21</v>
      </c>
      <c r="R175" s="40" t="str">
        <f>IF(Q175="","","-")</f>
        <v>-</v>
      </c>
      <c r="S175" s="175">
        <f>IF(U172="","",U172)</f>
        <v>7</v>
      </c>
      <c r="T175" s="303" t="str">
        <f>IF(X172="","",IF(X172="○","×",IF(X172="×","○")))</f>
        <v>○</v>
      </c>
      <c r="U175" s="367"/>
      <c r="V175" s="368"/>
      <c r="W175" s="368"/>
      <c r="X175" s="369"/>
      <c r="Y175" s="307" t="s">
        <v>305</v>
      </c>
      <c r="Z175" s="308"/>
      <c r="AA175" s="308"/>
      <c r="AB175" s="309"/>
      <c r="AC175" s="47"/>
      <c r="AD175" s="2"/>
      <c r="AE175" s="3"/>
      <c r="AF175" s="48"/>
      <c r="AG175" s="49"/>
      <c r="AH175" s="5"/>
      <c r="AI175" s="3"/>
      <c r="AJ175" s="3"/>
      <c r="AK175" s="5"/>
      <c r="AL175" s="68"/>
      <c r="AM175" s="68"/>
      <c r="AN175" s="68"/>
      <c r="AO175" s="68"/>
      <c r="AP175" s="104"/>
      <c r="AQ175" s="88"/>
      <c r="AR175" s="130"/>
      <c r="AS175" s="130"/>
      <c r="AT175" s="130"/>
      <c r="AU175" s="130"/>
      <c r="AV175" s="130"/>
      <c r="AW175" s="130"/>
      <c r="AX175" s="130"/>
      <c r="AY175" s="130"/>
      <c r="AZ175" s="130"/>
      <c r="BA175" s="130"/>
      <c r="BB175" s="130"/>
      <c r="BC175" s="130"/>
      <c r="BD175" s="130"/>
      <c r="BE175" s="130"/>
      <c r="BF175" s="130"/>
      <c r="BG175" s="130"/>
      <c r="BH175" s="102"/>
      <c r="BI175" s="102"/>
      <c r="BJ175" s="102"/>
      <c r="BK175" s="102"/>
      <c r="BL175" s="68"/>
      <c r="BM175" s="68"/>
      <c r="BN175" s="68"/>
      <c r="BO175" s="68"/>
    </row>
    <row r="176" spans="2:67" s="67" customFormat="1" ht="12" customHeight="1" x14ac:dyDescent="0.15">
      <c r="C176" s="72" t="s">
        <v>84</v>
      </c>
      <c r="D176" s="71" t="s">
        <v>73</v>
      </c>
      <c r="E176" s="37">
        <f>IF(W164="","",W164)</f>
        <v>20</v>
      </c>
      <c r="F176" s="28" t="str">
        <f t="shared" si="54"/>
        <v>-</v>
      </c>
      <c r="G176" s="176">
        <f>IF(U164="","",U164)</f>
        <v>22</v>
      </c>
      <c r="H176" s="302" t="str">
        <f>IF(J167="","",J167)</f>
        <v/>
      </c>
      <c r="I176" s="41">
        <f>IF(W167="","",W167)</f>
        <v>5</v>
      </c>
      <c r="J176" s="28" t="str">
        <f t="shared" si="55"/>
        <v>-</v>
      </c>
      <c r="K176" s="176">
        <f>IF(U167="","",U167)</f>
        <v>21</v>
      </c>
      <c r="L176" s="304" t="str">
        <f>IF(N173="","",N173)</f>
        <v>-</v>
      </c>
      <c r="M176" s="176">
        <f>IF(W170="","",W170)</f>
        <v>15</v>
      </c>
      <c r="N176" s="28" t="str">
        <f t="shared" si="56"/>
        <v>-</v>
      </c>
      <c r="O176" s="176">
        <f>IF(U170="","",U170)</f>
        <v>21</v>
      </c>
      <c r="P176" s="304" t="str">
        <f>IF(R173="","",R173)</f>
        <v/>
      </c>
      <c r="Q176" s="41">
        <f>IF(W173="","",W173)</f>
        <v>21</v>
      </c>
      <c r="R176" s="28" t="str">
        <f>IF(Q176="","","-")</f>
        <v>-</v>
      </c>
      <c r="S176" s="176">
        <f>IF(U173="","",U173)</f>
        <v>12</v>
      </c>
      <c r="T176" s="304" t="str">
        <f>IF(V173="","",V173)</f>
        <v>-</v>
      </c>
      <c r="U176" s="370"/>
      <c r="V176" s="356"/>
      <c r="W176" s="356"/>
      <c r="X176" s="357"/>
      <c r="Y176" s="310"/>
      <c r="Z176" s="311"/>
      <c r="AA176" s="311"/>
      <c r="AB176" s="312"/>
      <c r="AC176" s="47"/>
      <c r="AD176" s="2">
        <f>COUNTIF(E175:X177,"○")</f>
        <v>1</v>
      </c>
      <c r="AE176" s="3">
        <f>COUNTIF(E175:X177,"×")</f>
        <v>3</v>
      </c>
      <c r="AF176" s="48">
        <f>(IF((E175&gt;G175),1,0))+(IF((E176&gt;G176),1,0))+(IF((E177&gt;G177),1,0))+(IF((I175&gt;K175),1,0))+(IF((I176&gt;K176),1,0))+(IF((I177&gt;K177),1,0))+(IF((M175&gt;O175),1,0))+(IF((M176&gt;O176),1,0))+(IF((M177&gt;O177),1,0))+(IF((Q175&gt;S175),1,0))+(IF((Q176&gt;S176),1,0))+(IF((Q177&gt;S177),1,0))+(IF((U175&gt;W175),1,0))+(IF((U176&gt;W176),1,0))+(IF((U177&gt;W177),1,0))</f>
        <v>3</v>
      </c>
      <c r="AG176" s="49">
        <f>(IF((E175&lt;G175),1,0))+(IF((E176&lt;G176),1,0))+(IF((E177&lt;G177),1,0))+(IF((I175&lt;K175),1,0))+(IF((I176&lt;K176),1,0))+(IF((I177&lt;K177),1,0))+(IF((M175&lt;O175),1,0))+(IF((M176&lt;O176),1,0))+(IF((M177&lt;O177),1,0))+(IF((Q175&lt;S175),1,0))+(IF((Q176&lt;S176),1,0))+(IF((Q177&lt;S177),1,0))+(IF((U175&lt;W175),1,0))+(IF((U176&lt;W176),1,0))+(IF((U177&lt;W177),1,0))</f>
        <v>6</v>
      </c>
      <c r="AH176" s="50">
        <f>AF176-AG176</f>
        <v>-3</v>
      </c>
      <c r="AI176" s="3">
        <f>SUM(E175:E177,I175:I177,M175:M177,Q175:Q177,U175:U177)</f>
        <v>161</v>
      </c>
      <c r="AJ176" s="3">
        <f>SUM(G175:G177,K175:K177,O175:O177,S175:S177,W175:W177)</f>
        <v>167</v>
      </c>
      <c r="AK176" s="5">
        <f>AI176-AJ176</f>
        <v>-6</v>
      </c>
      <c r="AL176" s="68"/>
      <c r="AM176" s="68"/>
      <c r="AN176" s="68"/>
      <c r="AO176" s="68"/>
      <c r="AP176" s="104"/>
      <c r="AQ176" s="88"/>
      <c r="AR176" s="130"/>
      <c r="AS176" s="130"/>
      <c r="AT176" s="130"/>
      <c r="AU176" s="130"/>
      <c r="AV176" s="130"/>
      <c r="AW176" s="130"/>
      <c r="AX176" s="130"/>
      <c r="AY176" s="130"/>
      <c r="AZ176" s="130"/>
      <c r="BA176" s="130"/>
      <c r="BB176" s="130"/>
      <c r="BC176" s="130"/>
      <c r="BD176" s="130"/>
      <c r="BE176" s="130"/>
      <c r="BF176" s="130"/>
      <c r="BG176" s="130"/>
      <c r="BH176" s="102"/>
      <c r="BI176" s="102"/>
      <c r="BJ176" s="102"/>
      <c r="BK176" s="102"/>
      <c r="BL176" s="68"/>
      <c r="BM176" s="68"/>
      <c r="BN176" s="68"/>
      <c r="BO176" s="68"/>
    </row>
    <row r="177" spans="1:76" s="67" customFormat="1" ht="12" customHeight="1" thickBot="1" x14ac:dyDescent="0.2">
      <c r="C177" s="70"/>
      <c r="D177" s="69" t="s">
        <v>82</v>
      </c>
      <c r="E177" s="44">
        <f>IF(W165="","",W165)</f>
        <v>23</v>
      </c>
      <c r="F177" s="45" t="str">
        <f t="shared" si="54"/>
        <v>-</v>
      </c>
      <c r="G177" s="177">
        <f>IF(U165="","",U165)</f>
        <v>25</v>
      </c>
      <c r="H177" s="313" t="str">
        <f>IF(J168="","",J168)</f>
        <v/>
      </c>
      <c r="I177" s="46" t="str">
        <f>IF(W168="","",W168)</f>
        <v/>
      </c>
      <c r="J177" s="45" t="str">
        <f t="shared" si="55"/>
        <v/>
      </c>
      <c r="K177" s="177" t="str">
        <f>IF(U168="","",U168)</f>
        <v/>
      </c>
      <c r="L177" s="314" t="str">
        <f>IF(N174="","",N174)</f>
        <v/>
      </c>
      <c r="M177" s="177" t="str">
        <f>IF(W171="","",W171)</f>
        <v/>
      </c>
      <c r="N177" s="45" t="str">
        <f t="shared" si="56"/>
        <v/>
      </c>
      <c r="O177" s="177" t="str">
        <f>IF(U171="","",U171)</f>
        <v/>
      </c>
      <c r="P177" s="314" t="str">
        <f>IF(R174="","",R174)</f>
        <v/>
      </c>
      <c r="Q177" s="46" t="str">
        <f>IF(W174="","",W174)</f>
        <v/>
      </c>
      <c r="R177" s="45" t="str">
        <f>IF(Q177="","","-")</f>
        <v/>
      </c>
      <c r="S177" s="177" t="str">
        <f>IF(U174="","",U174)</f>
        <v/>
      </c>
      <c r="T177" s="314" t="str">
        <f>IF(V174="","",V174)</f>
        <v/>
      </c>
      <c r="U177" s="373"/>
      <c r="V177" s="374"/>
      <c r="W177" s="374"/>
      <c r="X177" s="388"/>
      <c r="Y177" s="24">
        <f>AD176</f>
        <v>1</v>
      </c>
      <c r="Z177" s="25" t="s">
        <v>30</v>
      </c>
      <c r="AA177" s="25">
        <f>AE176</f>
        <v>3</v>
      </c>
      <c r="AB177" s="26" t="s">
        <v>27</v>
      </c>
      <c r="AC177" s="47"/>
      <c r="AD177" s="18"/>
      <c r="AE177" s="19"/>
      <c r="AF177" s="55"/>
      <c r="AG177" s="56"/>
      <c r="AH177" s="23"/>
      <c r="AI177" s="19"/>
      <c r="AJ177" s="19"/>
      <c r="AK177" s="23"/>
      <c r="AL177" s="68"/>
      <c r="AM177" s="68"/>
      <c r="AN177" s="68"/>
      <c r="AO177" s="68"/>
      <c r="AP177" s="104"/>
      <c r="AQ177" s="88"/>
      <c r="AR177" s="130"/>
      <c r="AS177" s="130"/>
      <c r="AT177" s="130"/>
      <c r="AU177" s="130"/>
      <c r="AV177" s="130"/>
      <c r="AW177" s="130"/>
      <c r="AX177" s="130"/>
      <c r="AY177" s="130"/>
      <c r="AZ177" s="130"/>
      <c r="BA177" s="130"/>
      <c r="BB177" s="130"/>
      <c r="BC177" s="130"/>
      <c r="BD177" s="130"/>
      <c r="BE177" s="130"/>
      <c r="BF177" s="130"/>
      <c r="BG177" s="130"/>
      <c r="BH177" s="102"/>
      <c r="BI177" s="102"/>
      <c r="BJ177" s="102"/>
      <c r="BK177" s="102"/>
      <c r="BL177" s="68"/>
      <c r="BM177" s="68"/>
      <c r="BN177" s="68"/>
      <c r="BO177" s="68"/>
    </row>
    <row r="178" spans="1:76" s="67" customFormat="1" ht="12" customHeight="1" x14ac:dyDescent="0.15">
      <c r="C178" s="104"/>
      <c r="D178" s="88"/>
      <c r="E178" s="130"/>
      <c r="F178" s="130"/>
      <c r="G178" s="130"/>
      <c r="H178" s="130"/>
      <c r="I178" s="130"/>
      <c r="J178" s="130"/>
      <c r="K178" s="130"/>
      <c r="L178" s="130"/>
      <c r="M178" s="130"/>
      <c r="N178" s="130"/>
      <c r="O178" s="130"/>
      <c r="P178" s="130"/>
      <c r="Q178" s="130"/>
      <c r="R178" s="130"/>
      <c r="S178" s="130"/>
      <c r="T178" s="130"/>
      <c r="U178" s="102"/>
      <c r="V178" s="102"/>
      <c r="W178" s="102"/>
      <c r="X178" s="102"/>
      <c r="Y178" s="68"/>
      <c r="Z178" s="68"/>
      <c r="AA178" s="68"/>
      <c r="AB178" s="68"/>
      <c r="AC178" s="68"/>
      <c r="AD178" s="68"/>
      <c r="AE178" s="68"/>
      <c r="AF178" s="68"/>
      <c r="AG178" s="68"/>
      <c r="AH178" s="68"/>
      <c r="AI178" s="68"/>
      <c r="AJ178" s="68"/>
      <c r="AK178" s="68"/>
      <c r="AL178" s="68"/>
      <c r="AM178" s="68"/>
      <c r="AN178" s="68"/>
      <c r="AO178" s="68"/>
      <c r="AP178" s="104"/>
      <c r="AQ178" s="88"/>
      <c r="AR178" s="130"/>
      <c r="AS178" s="130"/>
      <c r="AT178" s="130"/>
      <c r="AU178" s="130"/>
      <c r="AV178" s="130"/>
      <c r="AW178" s="130"/>
      <c r="AX178" s="130"/>
      <c r="AY178" s="130"/>
      <c r="AZ178" s="130"/>
      <c r="BA178" s="130"/>
      <c r="BB178" s="130"/>
      <c r="BC178" s="130"/>
      <c r="BD178" s="130"/>
      <c r="BE178" s="130"/>
      <c r="BF178" s="130"/>
      <c r="BG178" s="130"/>
      <c r="BH178" s="102"/>
      <c r="BI178" s="102"/>
      <c r="BJ178" s="102"/>
      <c r="BK178" s="102"/>
      <c r="BL178" s="68"/>
      <c r="BM178" s="68"/>
      <c r="BN178" s="68"/>
      <c r="BO178" s="68"/>
    </row>
    <row r="179" spans="1:76" ht="12" customHeight="1" thickBot="1" x14ac:dyDescent="0.2">
      <c r="C179" s="104"/>
      <c r="D179" s="88"/>
      <c r="E179" s="130"/>
      <c r="F179" s="130"/>
      <c r="G179" s="130"/>
      <c r="H179" s="130"/>
      <c r="I179" s="130"/>
      <c r="J179" s="130"/>
      <c r="K179" s="130"/>
      <c r="L179" s="130"/>
      <c r="M179" s="130"/>
      <c r="N179" s="130"/>
      <c r="O179" s="130"/>
      <c r="P179" s="130"/>
      <c r="Q179" s="130"/>
      <c r="R179" s="130"/>
      <c r="S179" s="130"/>
      <c r="T179" s="130"/>
      <c r="U179" s="102"/>
      <c r="V179" s="102"/>
      <c r="W179" s="102"/>
      <c r="X179" s="102"/>
      <c r="Y179" s="68"/>
      <c r="Z179" s="68"/>
      <c r="AA179" s="68"/>
      <c r="AB179" s="68"/>
      <c r="AC179" s="68"/>
      <c r="AD179" s="68"/>
      <c r="AE179" s="68"/>
      <c r="AF179" s="68"/>
      <c r="AG179" s="68"/>
      <c r="AH179" s="68"/>
      <c r="AI179" s="68"/>
      <c r="AJ179" s="68"/>
      <c r="AK179" s="68"/>
      <c r="AL179" s="68"/>
      <c r="AM179" s="68"/>
      <c r="AN179" s="68"/>
      <c r="AO179" s="68"/>
      <c r="AP179" s="104"/>
      <c r="AQ179" s="88"/>
      <c r="AR179" s="130"/>
      <c r="AS179" s="130"/>
      <c r="AT179" s="130"/>
      <c r="AU179" s="130"/>
      <c r="AV179" s="130"/>
      <c r="AW179" s="130"/>
      <c r="AX179" s="130"/>
      <c r="AY179" s="130"/>
      <c r="AZ179" s="130"/>
      <c r="BA179" s="130"/>
      <c r="BB179" s="130"/>
      <c r="BC179" s="130"/>
      <c r="BD179" s="130"/>
      <c r="BE179" s="130"/>
      <c r="BF179" s="130"/>
      <c r="BG179" s="130"/>
      <c r="BH179" s="102"/>
      <c r="BI179" s="102"/>
      <c r="BJ179" s="212"/>
      <c r="BK179" s="212"/>
      <c r="BL179" s="211"/>
      <c r="BM179" s="211"/>
      <c r="BN179" s="211"/>
      <c r="BO179" s="211"/>
      <c r="BP179" s="210"/>
      <c r="BQ179" s="210"/>
      <c r="BR179" s="210"/>
      <c r="BS179" s="210"/>
      <c r="BT179" s="210"/>
      <c r="BU179" s="210"/>
      <c r="BV179" s="210"/>
      <c r="BW179" s="210"/>
      <c r="BX179" s="210"/>
    </row>
    <row r="180" spans="1:76" ht="12" customHeight="1" x14ac:dyDescent="0.15">
      <c r="A180" s="108"/>
      <c r="B180" s="108"/>
      <c r="C180" s="133"/>
      <c r="D180" s="134"/>
      <c r="E180" s="135"/>
      <c r="F180" s="135"/>
      <c r="G180" s="135"/>
      <c r="H180" s="135"/>
      <c r="I180" s="135"/>
      <c r="J180" s="135"/>
      <c r="K180" s="135"/>
      <c r="L180" s="135"/>
      <c r="M180" s="135"/>
      <c r="N180" s="135"/>
      <c r="O180" s="135"/>
      <c r="P180" s="135"/>
      <c r="Q180" s="135"/>
      <c r="R180" s="135"/>
      <c r="S180" s="135"/>
      <c r="T180" s="135"/>
      <c r="U180" s="136"/>
      <c r="V180" s="136"/>
      <c r="W180" s="136"/>
      <c r="X180" s="136"/>
      <c r="Y180" s="123"/>
      <c r="Z180" s="123"/>
      <c r="AA180" s="123"/>
      <c r="AB180" s="123"/>
      <c r="AC180" s="123"/>
      <c r="AD180" s="123"/>
      <c r="AE180" s="123"/>
      <c r="AF180" s="123"/>
      <c r="AG180" s="123"/>
      <c r="AH180" s="123"/>
      <c r="AI180" s="123"/>
      <c r="AJ180" s="123"/>
      <c r="AK180" s="123"/>
      <c r="AL180" s="123"/>
      <c r="AM180" s="123"/>
      <c r="AN180" s="123"/>
      <c r="AO180" s="123"/>
      <c r="AP180" s="133"/>
      <c r="AQ180" s="134"/>
      <c r="AR180" s="135"/>
      <c r="AS180" s="135"/>
      <c r="AT180" s="135"/>
      <c r="AU180" s="135"/>
      <c r="AV180" s="135"/>
      <c r="AW180" s="135"/>
      <c r="AX180" s="135"/>
      <c r="AY180" s="135"/>
      <c r="AZ180" s="135"/>
      <c r="BA180" s="135"/>
      <c r="BB180" s="135"/>
      <c r="BC180" s="135"/>
      <c r="BD180" s="135"/>
      <c r="BE180" s="135"/>
      <c r="BF180" s="135"/>
      <c r="BG180" s="135"/>
      <c r="BH180" s="136"/>
      <c r="BI180" s="136"/>
      <c r="BJ180" s="102"/>
      <c r="BK180" s="102"/>
      <c r="BL180" s="68"/>
      <c r="BM180" s="68"/>
      <c r="BN180" s="68"/>
      <c r="BO180" s="68"/>
    </row>
    <row r="181" spans="1:76" ht="12" customHeight="1" thickBot="1" x14ac:dyDescent="0.2">
      <c r="C181" s="104"/>
      <c r="D181" s="88"/>
      <c r="E181" s="130"/>
      <c r="F181" s="130"/>
      <c r="G181" s="130"/>
      <c r="H181" s="130"/>
      <c r="I181" s="130"/>
      <c r="J181" s="130"/>
      <c r="K181" s="130"/>
      <c r="L181" s="130"/>
      <c r="M181" s="130"/>
      <c r="N181" s="130"/>
      <c r="O181" s="130"/>
      <c r="P181" s="130"/>
      <c r="Q181" s="130"/>
      <c r="R181" s="130"/>
      <c r="S181" s="130"/>
      <c r="T181" s="130"/>
      <c r="U181" s="102"/>
      <c r="V181" s="102"/>
      <c r="W181" s="102"/>
      <c r="X181" s="102"/>
      <c r="Y181" s="68"/>
      <c r="Z181" s="68"/>
      <c r="AA181" s="68"/>
      <c r="AB181" s="68"/>
      <c r="AC181" s="68"/>
      <c r="AD181" s="68"/>
      <c r="AE181" s="68"/>
      <c r="AF181" s="68"/>
      <c r="AG181" s="68"/>
      <c r="AH181" s="68"/>
      <c r="AI181" s="68"/>
      <c r="AJ181" s="68"/>
      <c r="AK181" s="68"/>
      <c r="AL181" s="68"/>
      <c r="AM181" s="68"/>
      <c r="AN181" s="68"/>
      <c r="AO181" s="68"/>
      <c r="AP181" s="104"/>
      <c r="AQ181" s="88"/>
      <c r="AR181" s="130"/>
      <c r="AS181" s="130"/>
      <c r="AT181" s="130"/>
      <c r="AU181" s="130"/>
      <c r="AV181" s="130"/>
      <c r="AW181" s="130"/>
      <c r="AX181" s="130"/>
      <c r="AY181" s="130"/>
      <c r="AZ181" s="130"/>
      <c r="BA181" s="130"/>
      <c r="BB181" s="130"/>
      <c r="BC181" s="130"/>
      <c r="BD181" s="130"/>
      <c r="BE181" s="130"/>
      <c r="BF181" s="130"/>
      <c r="BG181" s="130"/>
      <c r="BH181" s="102"/>
      <c r="BI181" s="102"/>
      <c r="BJ181" s="102"/>
      <c r="BK181" s="102"/>
      <c r="BL181" s="68"/>
      <c r="BM181" s="68"/>
      <c r="BN181" s="68"/>
      <c r="BO181" s="68"/>
    </row>
    <row r="182" spans="1:76" ht="12" customHeight="1" x14ac:dyDescent="0.15">
      <c r="C182" s="427" t="s">
        <v>18</v>
      </c>
      <c r="D182" s="428"/>
      <c r="E182" s="404" t="str">
        <f>C184</f>
        <v>日下光子</v>
      </c>
      <c r="F182" s="386"/>
      <c r="G182" s="386"/>
      <c r="H182" s="405"/>
      <c r="I182" s="385" t="str">
        <f>C187</f>
        <v>隅田姉文</v>
      </c>
      <c r="J182" s="386"/>
      <c r="K182" s="386"/>
      <c r="L182" s="405"/>
      <c r="M182" s="385" t="str">
        <f>C190</f>
        <v>塩出亜紀</v>
      </c>
      <c r="N182" s="386"/>
      <c r="O182" s="386"/>
      <c r="P182" s="405"/>
      <c r="Q182" s="385" t="str">
        <f>C193</f>
        <v>曽我部里恵</v>
      </c>
      <c r="R182" s="386"/>
      <c r="S182" s="386"/>
      <c r="T182" s="405"/>
      <c r="U182" s="385" t="str">
        <f>C196</f>
        <v>羽鳥めぐみ</v>
      </c>
      <c r="V182" s="386"/>
      <c r="W182" s="386"/>
      <c r="X182" s="386"/>
      <c r="Y182" s="385" t="str">
        <f>C199</f>
        <v>長谷川　愛</v>
      </c>
      <c r="Z182" s="386"/>
      <c r="AA182" s="386"/>
      <c r="AB182" s="387"/>
      <c r="AC182" s="322" t="s">
        <v>21</v>
      </c>
      <c r="AD182" s="323"/>
      <c r="AE182" s="323"/>
      <c r="AF182" s="324"/>
      <c r="AG182" s="58"/>
      <c r="AH182" s="325" t="s">
        <v>23</v>
      </c>
      <c r="AI182" s="326"/>
      <c r="AJ182" s="327" t="s">
        <v>24</v>
      </c>
      <c r="AK182" s="328"/>
      <c r="AL182" s="329"/>
      <c r="AM182" s="330" t="s">
        <v>25</v>
      </c>
      <c r="AN182" s="331"/>
      <c r="AO182" s="332"/>
      <c r="AP182" s="130"/>
      <c r="AQ182" s="384" t="s">
        <v>18</v>
      </c>
      <c r="AR182" s="384"/>
      <c r="AS182" s="384"/>
      <c r="AT182" s="384"/>
      <c r="AU182" s="384"/>
      <c r="AV182" s="384"/>
      <c r="AW182" s="384"/>
      <c r="AX182" s="384"/>
      <c r="AY182" s="384"/>
      <c r="AZ182" s="384"/>
      <c r="BA182" s="130"/>
      <c r="BB182" s="130"/>
      <c r="BC182" s="130"/>
      <c r="BD182" s="130"/>
      <c r="BE182" s="102"/>
      <c r="BF182" s="102"/>
      <c r="BG182" s="102"/>
      <c r="BH182" s="102"/>
      <c r="BI182" s="68"/>
      <c r="BJ182" s="68"/>
      <c r="BK182" s="68"/>
      <c r="BL182" s="68"/>
    </row>
    <row r="183" spans="1:76" ht="12" customHeight="1" thickBot="1" x14ac:dyDescent="0.2">
      <c r="C183" s="429"/>
      <c r="D183" s="430"/>
      <c r="E183" s="406" t="str">
        <f>C185</f>
        <v>長原芽美</v>
      </c>
      <c r="F183" s="390"/>
      <c r="G183" s="390"/>
      <c r="H183" s="391"/>
      <c r="I183" s="389" t="str">
        <f>C188</f>
        <v>泉 七夕子</v>
      </c>
      <c r="J183" s="390"/>
      <c r="K183" s="390"/>
      <c r="L183" s="391"/>
      <c r="M183" s="389" t="str">
        <f>C191</f>
        <v>黒田香織</v>
      </c>
      <c r="N183" s="390"/>
      <c r="O183" s="390"/>
      <c r="P183" s="391"/>
      <c r="Q183" s="389" t="str">
        <f>C194</f>
        <v>田中美喜</v>
      </c>
      <c r="R183" s="390"/>
      <c r="S183" s="390"/>
      <c r="T183" s="391"/>
      <c r="U183" s="389" t="str">
        <f>C197</f>
        <v>久保明美</v>
      </c>
      <c r="V183" s="390"/>
      <c r="W183" s="390"/>
      <c r="X183" s="390"/>
      <c r="Y183" s="389" t="str">
        <f>C200</f>
        <v>斉藤早津紀</v>
      </c>
      <c r="Z183" s="390"/>
      <c r="AA183" s="390"/>
      <c r="AB183" s="393"/>
      <c r="AC183" s="364" t="s">
        <v>22</v>
      </c>
      <c r="AD183" s="365"/>
      <c r="AE183" s="365"/>
      <c r="AF183" s="366"/>
      <c r="AG183" s="58"/>
      <c r="AH183" s="172" t="s">
        <v>26</v>
      </c>
      <c r="AI183" s="174" t="s">
        <v>27</v>
      </c>
      <c r="AJ183" s="172" t="s">
        <v>20</v>
      </c>
      <c r="AK183" s="174" t="s">
        <v>28</v>
      </c>
      <c r="AL183" s="173" t="s">
        <v>29</v>
      </c>
      <c r="AM183" s="174" t="s">
        <v>20</v>
      </c>
      <c r="AN183" s="174" t="s">
        <v>28</v>
      </c>
      <c r="AO183" s="173" t="s">
        <v>29</v>
      </c>
      <c r="AP183" s="130"/>
      <c r="AQ183" s="384"/>
      <c r="AR183" s="384"/>
      <c r="AS183" s="384"/>
      <c r="AT183" s="384"/>
      <c r="AU183" s="384"/>
      <c r="AV183" s="384"/>
      <c r="AW183" s="384"/>
      <c r="AX183" s="384"/>
      <c r="AY183" s="384"/>
      <c r="AZ183" s="384"/>
      <c r="BA183" s="130"/>
      <c r="BB183" s="130"/>
      <c r="BC183" s="130"/>
      <c r="BD183" s="130"/>
      <c r="BE183" s="102"/>
      <c r="BF183" s="102"/>
      <c r="BG183" s="102"/>
      <c r="BH183" s="102"/>
      <c r="BI183" s="68"/>
      <c r="BJ183" s="68"/>
      <c r="BK183" s="68"/>
      <c r="BL183" s="68"/>
    </row>
    <row r="184" spans="1:76" ht="12" customHeight="1" x14ac:dyDescent="0.15">
      <c r="C184" s="144" t="s">
        <v>237</v>
      </c>
      <c r="D184" s="145" t="s">
        <v>236</v>
      </c>
      <c r="E184" s="352"/>
      <c r="F184" s="353"/>
      <c r="G184" s="353"/>
      <c r="H184" s="354"/>
      <c r="I184" s="27">
        <v>15</v>
      </c>
      <c r="J184" s="28" t="str">
        <f>IF(I184="","","-")</f>
        <v>-</v>
      </c>
      <c r="K184" s="29">
        <v>8</v>
      </c>
      <c r="L184" s="336" t="str">
        <f>IF(I184&lt;&gt;"",IF(I184&gt;K184,IF(I185&gt;K185,"○",IF(I186&gt;K186,"○","×")),IF(I185&gt;K185,IF(I186&gt;K186,"○","×"),"×")),"")</f>
        <v>×</v>
      </c>
      <c r="M184" s="27">
        <v>12</v>
      </c>
      <c r="N184" s="30" t="str">
        <f t="shared" ref="N184:N189" si="57">IF(M184="","","-")</f>
        <v>-</v>
      </c>
      <c r="O184" s="31">
        <v>15</v>
      </c>
      <c r="P184" s="336" t="str">
        <f>IF(M184&lt;&gt;"",IF(M184&gt;O184,IF(M185&gt;O185,"○",IF(M186&gt;O186,"○","×")),IF(M185&gt;O185,IF(M186&gt;O186,"○","×"),"×")),"")</f>
        <v>○</v>
      </c>
      <c r="Q184" s="27">
        <v>15</v>
      </c>
      <c r="R184" s="30" t="str">
        <f t="shared" ref="R184:R192" si="58">IF(Q184="","","-")</f>
        <v>-</v>
      </c>
      <c r="S184" s="31">
        <v>13</v>
      </c>
      <c r="T184" s="336" t="str">
        <f>IF(Q184&lt;&gt;"",IF(Q184&gt;S184,IF(Q185&gt;S185,"○",IF(Q186&gt;S186,"○","×")),IF(Q185&gt;S185,IF(Q186&gt;S186,"○","×"),"×")),"")</f>
        <v>○</v>
      </c>
      <c r="U184" s="27">
        <v>13</v>
      </c>
      <c r="V184" s="30" t="str">
        <f t="shared" ref="V184:V195" si="59">IF(U184="","","-")</f>
        <v>-</v>
      </c>
      <c r="W184" s="31">
        <v>15</v>
      </c>
      <c r="X184" s="376" t="str">
        <f>IF(U184&lt;&gt;"",IF(U184&gt;W184,IF(U185&gt;W185,"○",IF(U186&gt;W186,"○","×")),IF(U185&gt;W185,IF(U186&gt;W186,"○","×"),"×")),"")</f>
        <v>×</v>
      </c>
      <c r="Y184" s="27">
        <v>15</v>
      </c>
      <c r="Z184" s="30" t="str">
        <f t="shared" ref="Z184:Z198" si="60">IF(Y184="","","-")</f>
        <v>-</v>
      </c>
      <c r="AA184" s="31">
        <v>6</v>
      </c>
      <c r="AB184" s="376" t="str">
        <f>IF(Y184&lt;&gt;"",IF(Y184&gt;AA184,IF(Y185&gt;AA185,"○",IF(Y186&gt;AA186,"○","×")),IF(Y185&gt;AA185,IF(Y186&gt;AA186,"○","×"),"×")),"")</f>
        <v>○</v>
      </c>
      <c r="AC184" s="361" t="s">
        <v>307</v>
      </c>
      <c r="AD184" s="362"/>
      <c r="AE184" s="362"/>
      <c r="AF184" s="363"/>
      <c r="AG184" s="58"/>
      <c r="AH184" s="2"/>
      <c r="AI184" s="3"/>
      <c r="AJ184" s="48"/>
      <c r="AK184" s="49"/>
      <c r="AL184" s="5"/>
      <c r="AM184" s="3"/>
      <c r="AN184" s="3"/>
      <c r="AO184" s="5"/>
      <c r="AP184" s="130"/>
      <c r="AQ184" s="384"/>
      <c r="AR184" s="384"/>
      <c r="AS184" s="384"/>
      <c r="AT184" s="384"/>
      <c r="AU184" s="384"/>
      <c r="AV184" s="384"/>
      <c r="AW184" s="384"/>
      <c r="AX184" s="384"/>
      <c r="AY184" s="384"/>
      <c r="AZ184" s="384"/>
      <c r="BA184" s="130"/>
      <c r="BB184" s="130"/>
      <c r="BC184" s="130"/>
      <c r="BD184" s="130"/>
      <c r="BE184" s="102"/>
      <c r="BF184" s="102"/>
      <c r="BG184" s="102"/>
      <c r="BH184" s="102"/>
      <c r="BI184" s="68"/>
      <c r="BJ184" s="68"/>
      <c r="BK184" s="68"/>
      <c r="BL184" s="68"/>
    </row>
    <row r="185" spans="1:76" ht="12" customHeight="1" x14ac:dyDescent="0.15">
      <c r="C185" s="144" t="s">
        <v>234</v>
      </c>
      <c r="D185" s="146" t="s">
        <v>233</v>
      </c>
      <c r="E185" s="355"/>
      <c r="F185" s="356"/>
      <c r="G185" s="356"/>
      <c r="H185" s="357"/>
      <c r="I185" s="27">
        <v>7</v>
      </c>
      <c r="J185" s="28" t="str">
        <f>IF(I185="","","-")</f>
        <v>-</v>
      </c>
      <c r="K185" s="33">
        <v>15</v>
      </c>
      <c r="L185" s="333"/>
      <c r="M185" s="27">
        <v>15</v>
      </c>
      <c r="N185" s="28" t="str">
        <f t="shared" si="57"/>
        <v>-</v>
      </c>
      <c r="O185" s="29">
        <v>10</v>
      </c>
      <c r="P185" s="333"/>
      <c r="Q185" s="27">
        <v>15</v>
      </c>
      <c r="R185" s="28" t="str">
        <f t="shared" si="58"/>
        <v>-</v>
      </c>
      <c r="S185" s="29">
        <v>13</v>
      </c>
      <c r="T185" s="333"/>
      <c r="U185" s="27">
        <v>13</v>
      </c>
      <c r="V185" s="28" t="str">
        <f t="shared" si="59"/>
        <v>-</v>
      </c>
      <c r="W185" s="29">
        <v>15</v>
      </c>
      <c r="X185" s="321"/>
      <c r="Y185" s="27">
        <v>16</v>
      </c>
      <c r="Z185" s="28" t="str">
        <f t="shared" si="60"/>
        <v>-</v>
      </c>
      <c r="AA185" s="29">
        <v>14</v>
      </c>
      <c r="AB185" s="321"/>
      <c r="AC185" s="310"/>
      <c r="AD185" s="311"/>
      <c r="AE185" s="311"/>
      <c r="AF185" s="312"/>
      <c r="AG185" s="59"/>
      <c r="AH185" s="2">
        <f>COUNTIF(E184:AB186,"○")</f>
        <v>3</v>
      </c>
      <c r="AI185" s="3">
        <f>COUNTIF(E184:AB186,"×")</f>
        <v>2</v>
      </c>
      <c r="AJ185" s="48">
        <f>(IF((E184&gt;G184),1,0))+(IF((E185&gt;G185),1,0))+(IF((E186&gt;G186),1,0))+(IF((I184&gt;K184),1,0))+(IF((I185&gt;K185),1,0))+(IF((I186&gt;K186),1,0))+(IF((M184&gt;O184),1,0))+(IF((M185&gt;O185),1,0))+(IF((M186&gt;O186),1,0))+(IF((Q184&gt;S184),1,0))+(IF((Q185&gt;S185),1,0))+(IF((Q186&gt;S186),1,0))+(IF((U184&gt;W184),1,0))+(IF((U185&gt;W185),1,0))+(IF((U186&gt;W186),1,0))+(IF((Y184&gt;AA184),1,0))+(IF((Y185&gt;AA185),1,0))+(IF((Y186&gt;AA186),1,0))</f>
        <v>7</v>
      </c>
      <c r="AK185" s="49">
        <f>(IF((E184&lt;G184),1,0))+(IF((E185&lt;G185),1,0))+(IF((E186&lt;G186),1,0))+(IF((I184&lt;K184),1,0))+(IF((I185&lt;K185),1,0))+(IF((I186&lt;K186),1,0))+(IF((M184&lt;O184),1,0))+(IF((M185&lt;O185),1,0))+(IF((M186&lt;O186),1,0))+(IF((Q184&lt;S184),1,0))+(IF((Q185&lt;S185),1,0))+(IF((Q186&lt;S186),1,0))+(IF((U184&lt;W184),1,0))+(IF((U185&lt;W185),1,0))+(IF((U186&lt;W186),1,0))+(IF((Y184&lt;AA184),1,0))+(IF((Y185&lt;AA185),1,0))+(IF((Y186&lt;AA186),1,0))</f>
        <v>5</v>
      </c>
      <c r="AL185" s="50">
        <f>AJ185-AK185</f>
        <v>2</v>
      </c>
      <c r="AM185" s="3">
        <f>SUM(E184:E186,I184:I186,M184:M186,Q184:Q186,U184:U186,Y184:Y186)</f>
        <v>164</v>
      </c>
      <c r="AN185" s="3">
        <f>SUM(G184:G186,K184:K186,O184:O186,S184:S186,W184:W186,AA184:AA186)</f>
        <v>150</v>
      </c>
      <c r="AO185" s="5">
        <f>AM185-AN185</f>
        <v>14</v>
      </c>
      <c r="AP185" s="130"/>
      <c r="AQ185" s="426" t="s">
        <v>68</v>
      </c>
      <c r="AR185" s="426"/>
      <c r="AS185" s="426"/>
      <c r="AT185" s="426"/>
      <c r="AU185" s="426"/>
      <c r="AV185" s="426"/>
      <c r="AW185" s="130"/>
      <c r="AX185" s="130"/>
      <c r="AY185" s="130"/>
      <c r="AZ185" s="130"/>
      <c r="BA185" s="130"/>
      <c r="BB185" s="130"/>
      <c r="BC185" s="130"/>
      <c r="BD185" s="130"/>
      <c r="BE185" s="102"/>
      <c r="BF185" s="102"/>
      <c r="BG185" s="102"/>
      <c r="BH185" s="102"/>
      <c r="BI185" s="68"/>
      <c r="BJ185" s="68"/>
      <c r="BK185" s="68"/>
      <c r="BL185" s="68"/>
    </row>
    <row r="186" spans="1:76" ht="12" customHeight="1" x14ac:dyDescent="0.15">
      <c r="C186" s="147"/>
      <c r="D186" s="148" t="s">
        <v>77</v>
      </c>
      <c r="E186" s="358"/>
      <c r="F186" s="359"/>
      <c r="G186" s="359"/>
      <c r="H186" s="360"/>
      <c r="I186" s="34">
        <v>13</v>
      </c>
      <c r="J186" s="28" t="str">
        <f>IF(I186="","","-")</f>
        <v>-</v>
      </c>
      <c r="K186" s="35">
        <v>15</v>
      </c>
      <c r="L186" s="334"/>
      <c r="M186" s="34">
        <v>15</v>
      </c>
      <c r="N186" s="36" t="str">
        <f t="shared" si="57"/>
        <v>-</v>
      </c>
      <c r="O186" s="35">
        <v>11</v>
      </c>
      <c r="P186" s="333"/>
      <c r="Q186" s="27"/>
      <c r="R186" s="28" t="str">
        <f t="shared" si="58"/>
        <v/>
      </c>
      <c r="S186" s="29"/>
      <c r="T186" s="333"/>
      <c r="U186" s="27"/>
      <c r="V186" s="28" t="str">
        <f t="shared" si="59"/>
        <v/>
      </c>
      <c r="W186" s="29"/>
      <c r="X186" s="321"/>
      <c r="Y186" s="27"/>
      <c r="Z186" s="28" t="str">
        <f t="shared" si="60"/>
        <v/>
      </c>
      <c r="AA186" s="29"/>
      <c r="AB186" s="321"/>
      <c r="AC186" s="9">
        <f>AH185</f>
        <v>3</v>
      </c>
      <c r="AD186" s="10" t="s">
        <v>30</v>
      </c>
      <c r="AE186" s="10">
        <f>AI185</f>
        <v>2</v>
      </c>
      <c r="AF186" s="11" t="s">
        <v>27</v>
      </c>
      <c r="AG186" s="58"/>
      <c r="AH186" s="2"/>
      <c r="AI186" s="3"/>
      <c r="AJ186" s="48"/>
      <c r="AK186" s="49"/>
      <c r="AL186" s="5"/>
      <c r="AM186" s="3"/>
      <c r="AN186" s="3"/>
      <c r="AO186" s="5"/>
      <c r="AP186" s="130"/>
      <c r="AQ186" s="426"/>
      <c r="AR186" s="426"/>
      <c r="AS186" s="426"/>
      <c r="AT186" s="426"/>
      <c r="AU186" s="426"/>
      <c r="AV186" s="426"/>
      <c r="AW186" s="137"/>
      <c r="AX186" s="137"/>
      <c r="AY186" s="137"/>
      <c r="AZ186" s="137"/>
      <c r="BA186" s="137"/>
      <c r="BB186" s="137"/>
      <c r="BC186" s="130"/>
      <c r="BD186" s="130"/>
      <c r="BE186" s="102"/>
      <c r="BF186" s="102"/>
      <c r="BG186" s="102"/>
      <c r="BH186" s="102"/>
      <c r="BI186" s="68"/>
      <c r="BJ186" s="68"/>
      <c r="BK186" s="68"/>
      <c r="BL186" s="68"/>
    </row>
    <row r="187" spans="1:76" ht="12" customHeight="1" x14ac:dyDescent="0.15">
      <c r="C187" s="149" t="s">
        <v>230</v>
      </c>
      <c r="D187" s="150" t="s">
        <v>177</v>
      </c>
      <c r="E187" s="37">
        <f>IF(K184="","",K184)</f>
        <v>8</v>
      </c>
      <c r="F187" s="28" t="str">
        <f t="shared" ref="F187:F201" si="61">IF(E187="","","-")</f>
        <v>-</v>
      </c>
      <c r="G187" s="176">
        <f>IF(I184="","",I184)</f>
        <v>15</v>
      </c>
      <c r="H187" s="303" t="str">
        <f>IF(L184="","",IF(L184="○","×",IF(L184="×","○")))</f>
        <v>○</v>
      </c>
      <c r="I187" s="367"/>
      <c r="J187" s="368"/>
      <c r="K187" s="368"/>
      <c r="L187" s="369"/>
      <c r="M187" s="27">
        <v>15</v>
      </c>
      <c r="N187" s="28" t="str">
        <f t="shared" si="57"/>
        <v>-</v>
      </c>
      <c r="O187" s="29">
        <v>13</v>
      </c>
      <c r="P187" s="339" t="str">
        <f>IF(M187&lt;&gt;"",IF(M187&gt;O187,IF(M188&gt;O188,"○",IF(M189&gt;O189,"○","×")),IF(M188&gt;O188,IF(M189&gt;O189,"○","×"),"×")),"")</f>
        <v>○</v>
      </c>
      <c r="Q187" s="51">
        <v>11</v>
      </c>
      <c r="R187" s="40" t="str">
        <f t="shared" si="58"/>
        <v>-</v>
      </c>
      <c r="S187" s="52">
        <v>15</v>
      </c>
      <c r="T187" s="339" t="str">
        <f>IF(Q187&lt;&gt;"",IF(Q187&gt;S187,IF(Q188&gt;S188,"○",IF(Q189&gt;S189,"○","×")),IF(Q188&gt;S188,IF(Q189&gt;S189,"○","×"),"×")),"")</f>
        <v>×</v>
      </c>
      <c r="U187" s="51">
        <v>11</v>
      </c>
      <c r="V187" s="40" t="str">
        <f t="shared" si="59"/>
        <v>-</v>
      </c>
      <c r="W187" s="52">
        <v>15</v>
      </c>
      <c r="X187" s="320" t="str">
        <f>IF(U187&lt;&gt;"",IF(U187&gt;W187,IF(U188&gt;W188,"○",IF(U189&gt;W189,"○","×")),IF(U188&gt;W188,IF(U189&gt;W189,"○","×"),"×")),"")</f>
        <v>×</v>
      </c>
      <c r="Y187" s="51">
        <v>15</v>
      </c>
      <c r="Z187" s="40" t="str">
        <f t="shared" si="60"/>
        <v>-</v>
      </c>
      <c r="AA187" s="52">
        <v>6</v>
      </c>
      <c r="AB187" s="320" t="str">
        <f>IF(Y187&lt;&gt;"",IF(Y187&gt;AA187,IF(Y188&gt;AA188,"○",IF(Y189&gt;AA189,"○","×")),IF(Y188&gt;AA188,IF(Y189&gt;AA189,"○","×"),"×")),"")</f>
        <v>○</v>
      </c>
      <c r="AC187" s="307" t="s">
        <v>305</v>
      </c>
      <c r="AD187" s="308"/>
      <c r="AE187" s="308"/>
      <c r="AF187" s="309"/>
      <c r="AG187" s="58"/>
      <c r="AH187" s="15"/>
      <c r="AI187" s="16"/>
      <c r="AJ187" s="53"/>
      <c r="AK187" s="54"/>
      <c r="AL187" s="17"/>
      <c r="AM187" s="16"/>
      <c r="AN187" s="16"/>
      <c r="AO187" s="17"/>
      <c r="AP187" s="130"/>
      <c r="AQ187" s="425" t="s">
        <v>290</v>
      </c>
      <c r="AR187" s="425"/>
      <c r="AS187" s="425"/>
      <c r="AT187" s="425"/>
      <c r="AU187" s="425"/>
      <c r="AV187" s="425"/>
      <c r="AW187" s="425"/>
      <c r="AX187" s="137"/>
      <c r="AY187" s="137"/>
      <c r="AZ187" s="137"/>
      <c r="BA187" s="137"/>
      <c r="BB187" s="137"/>
      <c r="BC187" s="130"/>
      <c r="BD187" s="130"/>
      <c r="BE187" s="102"/>
      <c r="BF187" s="102"/>
      <c r="BG187" s="102"/>
      <c r="BH187" s="102"/>
      <c r="BI187" s="68"/>
      <c r="BJ187" s="68"/>
      <c r="BK187" s="68"/>
      <c r="BL187" s="68"/>
    </row>
    <row r="188" spans="1:76" ht="12" customHeight="1" x14ac:dyDescent="0.15">
      <c r="C188" s="147" t="s">
        <v>280</v>
      </c>
      <c r="D188" s="146" t="s">
        <v>228</v>
      </c>
      <c r="E188" s="37">
        <f>IF(K185="","",K185)</f>
        <v>15</v>
      </c>
      <c r="F188" s="28" t="str">
        <f t="shared" si="61"/>
        <v>-</v>
      </c>
      <c r="G188" s="176">
        <f>IF(I185="","",I185)</f>
        <v>7</v>
      </c>
      <c r="H188" s="304" t="str">
        <f>IF(J185="","",J185)</f>
        <v>-</v>
      </c>
      <c r="I188" s="370"/>
      <c r="J188" s="356"/>
      <c r="K188" s="356"/>
      <c r="L188" s="357"/>
      <c r="M188" s="27">
        <v>15</v>
      </c>
      <c r="N188" s="28" t="str">
        <f t="shared" si="57"/>
        <v>-</v>
      </c>
      <c r="O188" s="29">
        <v>8</v>
      </c>
      <c r="P188" s="333"/>
      <c r="Q188" s="27">
        <v>9</v>
      </c>
      <c r="R188" s="28" t="str">
        <f t="shared" si="58"/>
        <v>-</v>
      </c>
      <c r="S188" s="29">
        <v>15</v>
      </c>
      <c r="T188" s="333"/>
      <c r="U188" s="27">
        <v>11</v>
      </c>
      <c r="V188" s="28" t="str">
        <f t="shared" si="59"/>
        <v>-</v>
      </c>
      <c r="W188" s="29">
        <v>15</v>
      </c>
      <c r="X188" s="321"/>
      <c r="Y188" s="27">
        <v>15</v>
      </c>
      <c r="Z188" s="28" t="str">
        <f t="shared" si="60"/>
        <v>-</v>
      </c>
      <c r="AA188" s="29">
        <v>12</v>
      </c>
      <c r="AB188" s="321"/>
      <c r="AC188" s="310"/>
      <c r="AD188" s="311"/>
      <c r="AE188" s="311"/>
      <c r="AF188" s="312"/>
      <c r="AG188" s="59"/>
      <c r="AH188" s="2">
        <f>COUNTIF(E187:AB189,"○")</f>
        <v>3</v>
      </c>
      <c r="AI188" s="3">
        <f>COUNTIF(E187:AB189,"×")</f>
        <v>2</v>
      </c>
      <c r="AJ188" s="48">
        <f>(IF((E187&gt;G187),1,0))+(IF((E188&gt;G188),1,0))+(IF((E189&gt;G189),1,0))+(IF((I187&gt;K187),1,0))+(IF((I188&gt;K188),1,0))+(IF((I189&gt;K189),1,0))+(IF((M187&gt;O187),1,0))+(IF((M188&gt;O188),1,0))+(IF((M189&gt;O189),1,0))+(IF((Q187&gt;S187),1,0))+(IF((Q188&gt;S188),1,0))+(IF((Q189&gt;S189),1,0))+(IF((U187&gt;W187),1,0))+(IF((U188&gt;W188),1,0))+(IF((U189&gt;W189),1,0))+(IF((Y187&gt;AA187),1,0))+(IF((Y188&gt;AA188),1,0))+(IF((Y189&gt;AA189),1,0))</f>
        <v>6</v>
      </c>
      <c r="AK188" s="49">
        <f>(IF((E187&lt;G187),1,0))+(IF((E188&lt;G188),1,0))+(IF((E189&lt;G189),1,0))+(IF((I187&lt;K187),1,0))+(IF((I188&lt;K188),1,0))+(IF((I189&lt;K189),1,0))+(IF((M187&lt;O187),1,0))+(IF((M188&lt;O188),1,0))+(IF((M189&lt;O189),1,0))+(IF((Q187&lt;S187),1,0))+(IF((Q188&lt;S188),1,0))+(IF((Q189&lt;S189),1,0))+(IF((U187&lt;W187),1,0))+(IF((U188&lt;W188),1,0))+(IF((U189&lt;W189),1,0))+(IF((Y187&lt;AA187),1,0))+(IF((Y188&lt;AA188),1,0))+(IF((Y189&lt;AA189),1,0))</f>
        <v>5</v>
      </c>
      <c r="AL188" s="50">
        <f>AJ188-AK188</f>
        <v>1</v>
      </c>
      <c r="AM188" s="3">
        <f>SUM(E187:E189,I187:I189,M187:M189,Q187:Q189,U187:U189,Y187:Y189)</f>
        <v>140</v>
      </c>
      <c r="AN188" s="3">
        <f>SUM(G187:G189,K187:K189,O187:O189,S187:S189,W187:W189,AA187:AA189)</f>
        <v>134</v>
      </c>
      <c r="AO188" s="5">
        <f>AM188-AN188</f>
        <v>6</v>
      </c>
      <c r="AP188" s="130"/>
      <c r="AQ188" s="425"/>
      <c r="AR188" s="425"/>
      <c r="AS188" s="425"/>
      <c r="AT188" s="425"/>
      <c r="AU188" s="425"/>
      <c r="AV188" s="425"/>
      <c r="AW188" s="425"/>
      <c r="AX188" s="130"/>
      <c r="AY188" s="130"/>
      <c r="AZ188" s="130"/>
      <c r="BA188" s="130"/>
      <c r="BB188" s="130"/>
      <c r="BC188" s="130"/>
      <c r="BD188" s="130"/>
      <c r="BE188" s="102"/>
      <c r="BF188" s="102"/>
      <c r="BG188" s="102"/>
      <c r="BH188" s="102"/>
      <c r="BI188" s="68"/>
      <c r="BJ188" s="68"/>
      <c r="BK188" s="68"/>
      <c r="BL188" s="68"/>
    </row>
    <row r="189" spans="1:76" ht="12" customHeight="1" x14ac:dyDescent="0.15">
      <c r="C189" s="151"/>
      <c r="D189" s="152" t="s">
        <v>75</v>
      </c>
      <c r="E189" s="38">
        <f>IF(K186="","",K186)</f>
        <v>15</v>
      </c>
      <c r="F189" s="28" t="str">
        <f t="shared" si="61"/>
        <v>-</v>
      </c>
      <c r="G189" s="39">
        <f>IF(I186="","",I186)</f>
        <v>13</v>
      </c>
      <c r="H189" s="338" t="str">
        <f>IF(J186="","",J186)</f>
        <v>-</v>
      </c>
      <c r="I189" s="392"/>
      <c r="J189" s="359"/>
      <c r="K189" s="359"/>
      <c r="L189" s="360"/>
      <c r="M189" s="34"/>
      <c r="N189" s="28" t="str">
        <f t="shared" si="57"/>
        <v/>
      </c>
      <c r="O189" s="35"/>
      <c r="P189" s="334"/>
      <c r="Q189" s="34"/>
      <c r="R189" s="36" t="str">
        <f t="shared" si="58"/>
        <v/>
      </c>
      <c r="S189" s="35"/>
      <c r="T189" s="334"/>
      <c r="U189" s="34"/>
      <c r="V189" s="36" t="str">
        <f t="shared" si="59"/>
        <v/>
      </c>
      <c r="W189" s="35"/>
      <c r="X189" s="321"/>
      <c r="Y189" s="34"/>
      <c r="Z189" s="36" t="str">
        <f t="shared" si="60"/>
        <v/>
      </c>
      <c r="AA189" s="35"/>
      <c r="AB189" s="321"/>
      <c r="AC189" s="9">
        <f>AH188</f>
        <v>3</v>
      </c>
      <c r="AD189" s="10" t="s">
        <v>30</v>
      </c>
      <c r="AE189" s="10">
        <f>AI188</f>
        <v>2</v>
      </c>
      <c r="AF189" s="11" t="s">
        <v>27</v>
      </c>
      <c r="AG189" s="58"/>
      <c r="AH189" s="18"/>
      <c r="AI189" s="19"/>
      <c r="AJ189" s="55"/>
      <c r="AK189" s="56"/>
      <c r="AL189" s="23"/>
      <c r="AM189" s="19"/>
      <c r="AN189" s="19"/>
      <c r="AO189" s="23"/>
      <c r="AP189" s="130"/>
      <c r="AQ189" s="130"/>
      <c r="AR189" s="130"/>
      <c r="AS189" s="130"/>
      <c r="AT189" s="130"/>
      <c r="AU189" s="130"/>
      <c r="AV189" s="130"/>
      <c r="AW189" s="130"/>
      <c r="AX189" s="130"/>
      <c r="AY189" s="130"/>
      <c r="AZ189" s="130"/>
      <c r="BA189" s="130"/>
      <c r="BB189" s="130"/>
      <c r="BC189" s="130"/>
      <c r="BD189" s="130"/>
      <c r="BE189" s="102"/>
      <c r="BF189" s="102"/>
      <c r="BG189" s="102"/>
      <c r="BH189" s="102"/>
      <c r="BI189" s="68"/>
      <c r="BJ189" s="68"/>
      <c r="BK189" s="68"/>
      <c r="BL189" s="68"/>
    </row>
    <row r="190" spans="1:76" ht="12" customHeight="1" x14ac:dyDescent="0.15">
      <c r="C190" s="144" t="s">
        <v>268</v>
      </c>
      <c r="D190" s="146" t="s">
        <v>32</v>
      </c>
      <c r="E190" s="37">
        <f>IF(O184="","",O184)</f>
        <v>15</v>
      </c>
      <c r="F190" s="40" t="str">
        <f t="shared" si="61"/>
        <v>-</v>
      </c>
      <c r="G190" s="176">
        <f>IF(M184="","",M184)</f>
        <v>12</v>
      </c>
      <c r="H190" s="303" t="str">
        <f>IF(P184="","",IF(P184="○","×",IF(P184="×","○")))</f>
        <v>×</v>
      </c>
      <c r="I190" s="41">
        <f>IF(O187="","",O187)</f>
        <v>13</v>
      </c>
      <c r="J190" s="28" t="str">
        <f t="shared" ref="J190:J201" si="62">IF(I190="","","-")</f>
        <v>-</v>
      </c>
      <c r="K190" s="176">
        <f>IF(M187="","",M187)</f>
        <v>15</v>
      </c>
      <c r="L190" s="303" t="str">
        <f>IF(P187="","",IF(P187="○","×",IF(P187="×","○")))</f>
        <v>×</v>
      </c>
      <c r="M190" s="367"/>
      <c r="N190" s="368"/>
      <c r="O190" s="368"/>
      <c r="P190" s="369"/>
      <c r="Q190" s="27">
        <v>13</v>
      </c>
      <c r="R190" s="28" t="str">
        <f t="shared" si="58"/>
        <v>-</v>
      </c>
      <c r="S190" s="29">
        <v>15</v>
      </c>
      <c r="T190" s="333" t="str">
        <f>IF(Q190&lt;&gt;"",IF(Q190&gt;S190,IF(Q191&gt;S191,"○",IF(Q192&gt;S192,"○","×")),IF(Q191&gt;S191,IF(Q192&gt;S192,"○","×"),"×")),"")</f>
        <v>×</v>
      </c>
      <c r="U190" s="27">
        <v>10</v>
      </c>
      <c r="V190" s="28" t="str">
        <f t="shared" si="59"/>
        <v>-</v>
      </c>
      <c r="W190" s="29">
        <v>15</v>
      </c>
      <c r="X190" s="320" t="str">
        <f>IF(U190&lt;&gt;"",IF(U190&gt;W190,IF(U191&gt;W191,"○",IF(U192&gt;W192,"○","×")),IF(U191&gt;W191,IF(U192&gt;W192,"○","×"),"×")),"")</f>
        <v>×</v>
      </c>
      <c r="Y190" s="27">
        <v>15</v>
      </c>
      <c r="Z190" s="28" t="str">
        <f t="shared" si="60"/>
        <v>-</v>
      </c>
      <c r="AA190" s="29">
        <v>11</v>
      </c>
      <c r="AB190" s="320" t="str">
        <f>IF(Y190&lt;&gt;"",IF(Y190&gt;AA190,IF(Y191&gt;AA191,"○",IF(Y192&gt;AA192,"○","×")),IF(Y191&gt;AA191,IF(Y192&gt;AA192,"○","×"),"×")),"")</f>
        <v>×</v>
      </c>
      <c r="AC190" s="307" t="s">
        <v>315</v>
      </c>
      <c r="AD190" s="308"/>
      <c r="AE190" s="308"/>
      <c r="AF190" s="309"/>
      <c r="AG190" s="58"/>
      <c r="AH190" s="2"/>
      <c r="AI190" s="3"/>
      <c r="AJ190" s="48"/>
      <c r="AK190" s="49"/>
      <c r="AL190" s="5"/>
      <c r="AM190" s="3"/>
      <c r="AN190" s="3"/>
      <c r="AO190" s="5"/>
      <c r="AP190" s="130"/>
      <c r="AQ190" s="101" t="s">
        <v>54</v>
      </c>
      <c r="AR190" s="100"/>
      <c r="AV190" s="99"/>
      <c r="AW190" s="130"/>
      <c r="AX190" s="130"/>
      <c r="AY190" s="130"/>
      <c r="AZ190" s="130"/>
      <c r="BA190" s="130"/>
      <c r="BB190" s="102"/>
      <c r="BC190" s="102"/>
      <c r="BD190" s="102"/>
      <c r="BE190" s="102"/>
      <c r="BF190" s="68"/>
      <c r="BG190" s="68"/>
      <c r="BH190" s="68"/>
      <c r="BI190" s="68"/>
    </row>
    <row r="191" spans="1:76" ht="12" customHeight="1" x14ac:dyDescent="0.15">
      <c r="C191" s="144" t="s">
        <v>269</v>
      </c>
      <c r="D191" s="146" t="s">
        <v>177</v>
      </c>
      <c r="E191" s="37">
        <f>IF(O185="","",O185)</f>
        <v>10</v>
      </c>
      <c r="F191" s="28" t="str">
        <f t="shared" si="61"/>
        <v>-</v>
      </c>
      <c r="G191" s="176">
        <f>IF(M185="","",M185)</f>
        <v>15</v>
      </c>
      <c r="H191" s="304" t="str">
        <f>IF(J188="","",J188)</f>
        <v/>
      </c>
      <c r="I191" s="41">
        <f>IF(O188="","",O188)</f>
        <v>8</v>
      </c>
      <c r="J191" s="28" t="str">
        <f t="shared" si="62"/>
        <v>-</v>
      </c>
      <c r="K191" s="176">
        <f>IF(M188="","",M188)</f>
        <v>15</v>
      </c>
      <c r="L191" s="304" t="str">
        <f>IF(N188="","",N188)</f>
        <v>-</v>
      </c>
      <c r="M191" s="370"/>
      <c r="N191" s="356"/>
      <c r="O191" s="356"/>
      <c r="P191" s="357"/>
      <c r="Q191" s="27">
        <v>13</v>
      </c>
      <c r="R191" s="28" t="str">
        <f t="shared" si="58"/>
        <v>-</v>
      </c>
      <c r="S191" s="29">
        <v>15</v>
      </c>
      <c r="T191" s="333"/>
      <c r="U191" s="27">
        <v>11</v>
      </c>
      <c r="V191" s="28" t="str">
        <f t="shared" si="59"/>
        <v>-</v>
      </c>
      <c r="W191" s="29">
        <v>15</v>
      </c>
      <c r="X191" s="321"/>
      <c r="Y191" s="27">
        <v>5</v>
      </c>
      <c r="Z191" s="28" t="str">
        <f t="shared" si="60"/>
        <v>-</v>
      </c>
      <c r="AA191" s="29">
        <v>15</v>
      </c>
      <c r="AB191" s="321"/>
      <c r="AC191" s="310"/>
      <c r="AD191" s="311"/>
      <c r="AE191" s="311"/>
      <c r="AF191" s="312"/>
      <c r="AG191" s="59"/>
      <c r="AH191" s="2">
        <f>COUNTIF(E190:AB192,"○")</f>
        <v>0</v>
      </c>
      <c r="AI191" s="3">
        <f>COUNTIF(E190:AB192,"×")</f>
        <v>5</v>
      </c>
      <c r="AJ191" s="48">
        <f>(IF((E190&gt;G190),1,0))+(IF((E191&gt;G191),1,0))+(IF((E192&gt;G192),1,0))+(IF((I190&gt;K190),1,0))+(IF((I191&gt;K191),1,0))+(IF((I192&gt;K192),1,0))+(IF((M190&gt;O190),1,0))+(IF((M191&gt;O191),1,0))+(IF((M192&gt;O192),1,0))+(IF((Q190&gt;S190),1,0))+(IF((Q191&gt;S191),1,0))+(IF((Q192&gt;S192),1,0))+(IF((U190&gt;W190),1,0))+(IF((U191&gt;W191),1,0))+(IF((U192&gt;W192),1,0))+(IF((Y190&gt;AA190),1,0))+(IF((Y191&gt;AA191),1,0))+(IF((Y192&gt;AA192),1,0))</f>
        <v>2</v>
      </c>
      <c r="AK191" s="49">
        <f>(IF((E190&lt;G190),1,0))+(IF((E191&lt;G191),1,0))+(IF((E192&lt;G192),1,0))+(IF((I190&lt;K190),1,0))+(IF((I191&lt;K191),1,0))+(IF((I192&lt;K192),1,0))+(IF((M190&lt;O190),1,0))+(IF((M191&lt;O191),1,0))+(IF((M192&lt;O192),1,0))+(IF((Q190&lt;S190),1,0))+(IF((Q191&lt;S191),1,0))+(IF((Q192&lt;S192),1,0))+(IF((U190&lt;W190),1,0))+(IF((U191&lt;W191),1,0))+(IF((U192&lt;W192),1,0))+(IF((Y190&lt;AA190),1,0))+(IF((Y191&lt;AA191),1,0))+(IF((Y192&lt;AA192),1,0))</f>
        <v>10</v>
      </c>
      <c r="AL191" s="50">
        <f>AJ191-AK191</f>
        <v>-8</v>
      </c>
      <c r="AM191" s="3">
        <f>SUM(E190:E192,I190:I192,M190:M192,Q190:Q192,U190:U192,Y190:Y192)</f>
        <v>141</v>
      </c>
      <c r="AN191" s="3">
        <f>SUM(G190:G192,K190:K192,O190:O192,S190:S192,W190:W192,AA190:AA192)</f>
        <v>177</v>
      </c>
      <c r="AO191" s="5">
        <f>AM191-AN191</f>
        <v>-36</v>
      </c>
      <c r="AP191" s="130"/>
      <c r="AQ191" s="261" t="str">
        <f>C196</f>
        <v>羽鳥めぐみ</v>
      </c>
      <c r="AR191" s="431" t="str">
        <f>D196</f>
        <v>松山市民ｸﾗﾌﾞ</v>
      </c>
      <c r="AS191" s="315"/>
      <c r="AT191" s="315"/>
      <c r="AU191" s="315"/>
      <c r="AV191" s="315"/>
      <c r="AW191" s="315"/>
      <c r="AX191" s="316"/>
      <c r="AY191" s="130"/>
      <c r="AZ191" s="130"/>
      <c r="BA191" s="130"/>
      <c r="BB191" s="130"/>
      <c r="BC191" s="130"/>
      <c r="BD191" s="102"/>
      <c r="BE191" s="102"/>
      <c r="BF191" s="102"/>
      <c r="BG191" s="102"/>
      <c r="BH191" s="68"/>
      <c r="BI191" s="68"/>
      <c r="BJ191" s="68"/>
      <c r="BK191" s="68"/>
    </row>
    <row r="192" spans="1:76" ht="12" customHeight="1" x14ac:dyDescent="0.15">
      <c r="C192" s="151"/>
      <c r="D192" s="148" t="s">
        <v>75</v>
      </c>
      <c r="E192" s="37">
        <f>IF(O186="","",O186)</f>
        <v>11</v>
      </c>
      <c r="F192" s="28" t="str">
        <f t="shared" si="61"/>
        <v>-</v>
      </c>
      <c r="G192" s="176">
        <f>IF(M186="","",M186)</f>
        <v>15</v>
      </c>
      <c r="H192" s="304" t="str">
        <f>IF(J189="","",J189)</f>
        <v/>
      </c>
      <c r="I192" s="41" t="str">
        <f>IF(O189="","",O189)</f>
        <v/>
      </c>
      <c r="J192" s="28" t="str">
        <f t="shared" si="62"/>
        <v/>
      </c>
      <c r="K192" s="176" t="str">
        <f>IF(M189="","",M189)</f>
        <v/>
      </c>
      <c r="L192" s="304" t="str">
        <f>IF(N189="","",N189)</f>
        <v/>
      </c>
      <c r="M192" s="370"/>
      <c r="N192" s="356"/>
      <c r="O192" s="356"/>
      <c r="P192" s="357"/>
      <c r="Q192" s="27"/>
      <c r="R192" s="28" t="str">
        <f t="shared" si="58"/>
        <v/>
      </c>
      <c r="S192" s="29"/>
      <c r="T192" s="334"/>
      <c r="U192" s="27"/>
      <c r="V192" s="28" t="str">
        <f t="shared" si="59"/>
        <v/>
      </c>
      <c r="W192" s="29"/>
      <c r="X192" s="383"/>
      <c r="Y192" s="27">
        <v>17</v>
      </c>
      <c r="Z192" s="28" t="str">
        <f t="shared" si="60"/>
        <v>-</v>
      </c>
      <c r="AA192" s="29">
        <v>19</v>
      </c>
      <c r="AB192" s="383"/>
      <c r="AC192" s="61">
        <f>AH191</f>
        <v>0</v>
      </c>
      <c r="AD192" s="62" t="s">
        <v>30</v>
      </c>
      <c r="AE192" s="62">
        <f>AI191</f>
        <v>5</v>
      </c>
      <c r="AF192" s="63" t="s">
        <v>27</v>
      </c>
      <c r="AG192" s="58"/>
      <c r="AH192" s="2"/>
      <c r="AI192" s="3"/>
      <c r="AJ192" s="48"/>
      <c r="AK192" s="49"/>
      <c r="AL192" s="5"/>
      <c r="AM192" s="3"/>
      <c r="AN192" s="3"/>
      <c r="AO192" s="5"/>
      <c r="AP192" s="130"/>
      <c r="AQ192" s="262" t="str">
        <f>C197</f>
        <v>久保明美</v>
      </c>
      <c r="AR192" s="432" t="str">
        <f>D197</f>
        <v>ランバー</v>
      </c>
      <c r="AS192" s="318"/>
      <c r="AT192" s="318"/>
      <c r="AU192" s="318"/>
      <c r="AV192" s="318"/>
      <c r="AW192" s="318"/>
      <c r="AX192" s="319"/>
      <c r="AY192" s="130"/>
      <c r="AZ192" s="130"/>
      <c r="BA192" s="130"/>
      <c r="BB192" s="130"/>
      <c r="BC192" s="130"/>
      <c r="BD192" s="102"/>
      <c r="BE192" s="102"/>
      <c r="BF192" s="102"/>
      <c r="BG192" s="102"/>
      <c r="BH192" s="68"/>
      <c r="BI192" s="68"/>
      <c r="BJ192" s="68"/>
      <c r="BK192" s="68"/>
    </row>
    <row r="193" spans="1:76" ht="12" customHeight="1" x14ac:dyDescent="0.15">
      <c r="C193" s="144" t="s">
        <v>226</v>
      </c>
      <c r="D193" s="150" t="s">
        <v>225</v>
      </c>
      <c r="E193" s="57">
        <f>IF(S184="","",S184)</f>
        <v>13</v>
      </c>
      <c r="F193" s="40" t="str">
        <f t="shared" si="61"/>
        <v>-</v>
      </c>
      <c r="G193" s="175">
        <f>IF(Q184="","",Q184)</f>
        <v>15</v>
      </c>
      <c r="H193" s="301" t="str">
        <f>IF(T184="","",IF(T184="○","×",IF(T184="×","○")))</f>
        <v>×</v>
      </c>
      <c r="I193" s="43">
        <f>IF(S187="","",S187)</f>
        <v>15</v>
      </c>
      <c r="J193" s="40" t="str">
        <f t="shared" si="62"/>
        <v>-</v>
      </c>
      <c r="K193" s="175">
        <f>IF(Q187="","",Q187)</f>
        <v>11</v>
      </c>
      <c r="L193" s="303" t="str">
        <f>IF(T187="","",IF(T187="○","×",IF(T187="×","○")))</f>
        <v>○</v>
      </c>
      <c r="M193" s="175">
        <f>IF(S190="","",S190)</f>
        <v>15</v>
      </c>
      <c r="N193" s="40" t="str">
        <f t="shared" ref="N193:N201" si="63">IF(M193="","","-")</f>
        <v>-</v>
      </c>
      <c r="O193" s="175">
        <f>IF(Q190="","",Q190)</f>
        <v>13</v>
      </c>
      <c r="P193" s="303" t="str">
        <f>IF(T190="","",IF(T190="○","×",IF(T190="×","○")))</f>
        <v>○</v>
      </c>
      <c r="Q193" s="367"/>
      <c r="R193" s="368"/>
      <c r="S193" s="368"/>
      <c r="T193" s="369"/>
      <c r="U193" s="51">
        <v>1</v>
      </c>
      <c r="V193" s="40" t="str">
        <f t="shared" si="59"/>
        <v>-</v>
      </c>
      <c r="W193" s="52">
        <v>15</v>
      </c>
      <c r="X193" s="321" t="str">
        <f>IF(U193&lt;&gt;"",IF(U193&gt;W193,IF(U194&gt;W194,"○",IF(U195&gt;W195,"○","×")),IF(U194&gt;W194,IF(U195&gt;W195,"○","×"),"×")),"")</f>
        <v>○</v>
      </c>
      <c r="Y193" s="51">
        <v>15</v>
      </c>
      <c r="Z193" s="40" t="str">
        <f t="shared" si="60"/>
        <v>-</v>
      </c>
      <c r="AA193" s="52">
        <v>11</v>
      </c>
      <c r="AB193" s="321" t="str">
        <f>IF(Y193&lt;&gt;"",IF(Y193&gt;AA193,IF(Y194&gt;AA194,"○",IF(Y195&gt;AA195,"○","×")),IF(Y194&gt;AA194,IF(Y195&gt;AA195,"○","×"),"×")),"")</f>
        <v>○</v>
      </c>
      <c r="AC193" s="307" t="s">
        <v>306</v>
      </c>
      <c r="AD193" s="308"/>
      <c r="AE193" s="308"/>
      <c r="AF193" s="309"/>
      <c r="AG193" s="60"/>
      <c r="AH193" s="15"/>
      <c r="AI193" s="16"/>
      <c r="AJ193" s="53"/>
      <c r="AK193" s="54"/>
      <c r="AL193" s="17"/>
      <c r="AM193" s="16"/>
      <c r="AN193" s="16"/>
      <c r="AO193" s="17"/>
      <c r="AP193" s="130"/>
      <c r="AQ193" s="95" t="s">
        <v>55</v>
      </c>
      <c r="AR193" s="95"/>
      <c r="AS193" s="95"/>
      <c r="AT193" s="95"/>
      <c r="AU193" s="95"/>
      <c r="AV193" s="95"/>
      <c r="AW193" s="95"/>
      <c r="AX193" s="95"/>
      <c r="AY193" s="130"/>
      <c r="AZ193" s="130"/>
      <c r="BA193" s="130"/>
      <c r="BB193" s="130"/>
      <c r="BC193" s="130"/>
      <c r="BD193" s="102"/>
      <c r="BE193" s="102"/>
      <c r="BF193" s="102"/>
      <c r="BG193" s="102"/>
      <c r="BH193" s="68"/>
      <c r="BI193" s="68"/>
      <c r="BJ193" s="68"/>
      <c r="BK193" s="68"/>
    </row>
    <row r="194" spans="1:76" ht="12" customHeight="1" x14ac:dyDescent="0.15">
      <c r="C194" s="144" t="s">
        <v>222</v>
      </c>
      <c r="D194" s="146" t="s">
        <v>225</v>
      </c>
      <c r="E194" s="37">
        <f>IF(S185="","",S185)</f>
        <v>13</v>
      </c>
      <c r="F194" s="28" t="str">
        <f t="shared" si="61"/>
        <v>-</v>
      </c>
      <c r="G194" s="176">
        <f>IF(Q185="","",Q185)</f>
        <v>15</v>
      </c>
      <c r="H194" s="302" t="str">
        <f>IF(J191="","",J191)</f>
        <v>-</v>
      </c>
      <c r="I194" s="41">
        <f>IF(S188="","",S188)</f>
        <v>15</v>
      </c>
      <c r="J194" s="28" t="str">
        <f t="shared" si="62"/>
        <v>-</v>
      </c>
      <c r="K194" s="176">
        <f>IF(Q188="","",Q188)</f>
        <v>9</v>
      </c>
      <c r="L194" s="304" t="str">
        <f>IF(N191="","",N191)</f>
        <v/>
      </c>
      <c r="M194" s="176">
        <f>IF(S191="","",S191)</f>
        <v>15</v>
      </c>
      <c r="N194" s="28" t="str">
        <f t="shared" si="63"/>
        <v>-</v>
      </c>
      <c r="O194" s="176">
        <f>IF(Q191="","",Q191)</f>
        <v>13</v>
      </c>
      <c r="P194" s="304" t="str">
        <f>IF(R191="","",R191)</f>
        <v>-</v>
      </c>
      <c r="Q194" s="370"/>
      <c r="R194" s="356"/>
      <c r="S194" s="356"/>
      <c r="T194" s="357"/>
      <c r="U194" s="27">
        <v>15</v>
      </c>
      <c r="V194" s="28" t="str">
        <f t="shared" si="59"/>
        <v>-</v>
      </c>
      <c r="W194" s="29">
        <v>12</v>
      </c>
      <c r="X194" s="321"/>
      <c r="Y194" s="27">
        <v>15</v>
      </c>
      <c r="Z194" s="28" t="str">
        <f t="shared" si="60"/>
        <v>-</v>
      </c>
      <c r="AA194" s="29">
        <v>10</v>
      </c>
      <c r="AB194" s="321"/>
      <c r="AC194" s="310"/>
      <c r="AD194" s="311"/>
      <c r="AE194" s="311"/>
      <c r="AF194" s="312"/>
      <c r="AG194" s="60"/>
      <c r="AH194" s="2">
        <f>COUNTIF(E193:AB195,"○")</f>
        <v>4</v>
      </c>
      <c r="AI194" s="3">
        <f>COUNTIF(E193:AB195,"×")</f>
        <v>1</v>
      </c>
      <c r="AJ194" s="48">
        <f>(IF((E193&gt;G193),1,0))+(IF((E194&gt;G194),1,0))+(IF((E195&gt;G195),1,0))+(IF((I193&gt;K193),1,0))+(IF((I194&gt;K194),1,0))+(IF((I195&gt;K195),1,0))+(IF((M193&gt;O193),1,0))+(IF((M194&gt;O194),1,0))+(IF((M195&gt;O195),1,0))+(IF((Q193&gt;S193),1,0))+(IF((Q194&gt;S194),1,0))+(IF((Q195&gt;S195),1,0))+(IF((U193&gt;W193),1,0))+(IF((U194&gt;W194),1,0))+(IF((U195&gt;W195),1,0))+(IF((Y193&gt;AA193),1,0))+(IF((Y194&gt;AA194),1,0))+(IF((Y195&gt;AA195),1,0))</f>
        <v>8</v>
      </c>
      <c r="AK194" s="49">
        <f>(IF((E193&lt;G193),1,0))+(IF((E194&lt;G194),1,0))+(IF((E195&lt;G195),1,0))+(IF((I193&lt;K193),1,0))+(IF((I194&lt;K194),1,0))+(IF((I195&lt;K195),1,0))+(IF((M193&lt;O193),1,0))+(IF((M194&lt;O194),1,0))+(IF((M195&lt;O195),1,0))+(IF((Q193&lt;S193),1,0))+(IF((Q194&lt;S194),1,0))+(IF((Q195&lt;S195),1,0))+(IF((U193&lt;W193),1,0))+(IF((U194&lt;W194),1,0))+(IF((U195&lt;W195),1,0))+(IF((Y193&lt;AA193),1,0))+(IF((Y194&lt;AA194),1,0))+(IF((Y195&lt;AA195),1,0))</f>
        <v>3</v>
      </c>
      <c r="AL194" s="50">
        <f>AJ194-AK194</f>
        <v>5</v>
      </c>
      <c r="AM194" s="3">
        <f>SUM(E193:E195,I193:I195,M193:M195,Q193:Q195,U193:U195,Y193:Y195)</f>
        <v>149</v>
      </c>
      <c r="AN194" s="3">
        <f>SUM(G193:G195,K193:K195,O193:O195,S193:S195,W193:W195,AA193:AA195)</f>
        <v>139</v>
      </c>
      <c r="AO194" s="5">
        <f>AM194-AN194</f>
        <v>10</v>
      </c>
      <c r="AP194" s="130"/>
      <c r="AQ194" s="261" t="str">
        <f>C193</f>
        <v>曽我部里恵</v>
      </c>
      <c r="AR194" s="431" t="str">
        <f>D193</f>
        <v>south club</v>
      </c>
      <c r="AS194" s="315"/>
      <c r="AT194" s="315"/>
      <c r="AU194" s="315"/>
      <c r="AV194" s="315"/>
      <c r="AW194" s="315"/>
      <c r="AX194" s="316"/>
      <c r="AY194" s="130"/>
      <c r="AZ194" s="130"/>
      <c r="BA194" s="130"/>
      <c r="BB194" s="130"/>
      <c r="BC194" s="130"/>
      <c r="BD194" s="102"/>
      <c r="BE194" s="102"/>
      <c r="BF194" s="102"/>
      <c r="BG194" s="102"/>
      <c r="BH194" s="68"/>
      <c r="BI194" s="68"/>
      <c r="BJ194" s="68"/>
      <c r="BK194" s="68"/>
    </row>
    <row r="195" spans="1:76" ht="12" customHeight="1" x14ac:dyDescent="0.15">
      <c r="C195" s="151"/>
      <c r="D195" s="152" t="s">
        <v>149</v>
      </c>
      <c r="E195" s="37" t="str">
        <f>IF(S186="","",S186)</f>
        <v/>
      </c>
      <c r="F195" s="28" t="str">
        <f t="shared" si="61"/>
        <v/>
      </c>
      <c r="G195" s="176" t="str">
        <f>IF(Q186="","",Q186)</f>
        <v/>
      </c>
      <c r="H195" s="302" t="str">
        <f>IF(J192="","",J192)</f>
        <v/>
      </c>
      <c r="I195" s="41" t="str">
        <f>IF(S189="","",S189)</f>
        <v/>
      </c>
      <c r="J195" s="28" t="str">
        <f t="shared" si="62"/>
        <v/>
      </c>
      <c r="K195" s="176" t="str">
        <f>IF(Q189="","",Q189)</f>
        <v/>
      </c>
      <c r="L195" s="304" t="str">
        <f>IF(N192="","",N192)</f>
        <v/>
      </c>
      <c r="M195" s="176" t="str">
        <f>IF(S192="","",S192)</f>
        <v/>
      </c>
      <c r="N195" s="28" t="str">
        <f t="shared" si="63"/>
        <v/>
      </c>
      <c r="O195" s="176" t="str">
        <f>IF(Q192="","",Q192)</f>
        <v/>
      </c>
      <c r="P195" s="304" t="str">
        <f>IF(R192="","",R192)</f>
        <v/>
      </c>
      <c r="Q195" s="370"/>
      <c r="R195" s="356"/>
      <c r="S195" s="356"/>
      <c r="T195" s="357"/>
      <c r="U195" s="27">
        <v>17</v>
      </c>
      <c r="V195" s="28" t="str">
        <f t="shared" si="59"/>
        <v>-</v>
      </c>
      <c r="W195" s="29">
        <v>15</v>
      </c>
      <c r="X195" s="321"/>
      <c r="Y195" s="27"/>
      <c r="Z195" s="28" t="str">
        <f t="shared" si="60"/>
        <v/>
      </c>
      <c r="AA195" s="29"/>
      <c r="AB195" s="321"/>
      <c r="AC195" s="9">
        <f>AH194</f>
        <v>4</v>
      </c>
      <c r="AD195" s="10" t="s">
        <v>30</v>
      </c>
      <c r="AE195" s="10">
        <f>AI194</f>
        <v>1</v>
      </c>
      <c r="AF195" s="11" t="s">
        <v>27</v>
      </c>
      <c r="AG195" s="60"/>
      <c r="AH195" s="18"/>
      <c r="AI195" s="19"/>
      <c r="AJ195" s="55"/>
      <c r="AK195" s="56"/>
      <c r="AL195" s="23"/>
      <c r="AM195" s="19"/>
      <c r="AN195" s="19"/>
      <c r="AO195" s="23"/>
      <c r="AP195" s="130"/>
      <c r="AQ195" s="262" t="str">
        <f>C194</f>
        <v>田中美喜</v>
      </c>
      <c r="AR195" s="432" t="str">
        <f>D194</f>
        <v>south club</v>
      </c>
      <c r="AS195" s="318"/>
      <c r="AT195" s="318"/>
      <c r="AU195" s="318"/>
      <c r="AV195" s="318"/>
      <c r="AW195" s="318"/>
      <c r="AX195" s="319"/>
      <c r="AY195" s="130"/>
      <c r="AZ195" s="130"/>
      <c r="BA195" s="130"/>
      <c r="BB195" s="130"/>
      <c r="BC195" s="130"/>
      <c r="BD195" s="102"/>
      <c r="BE195" s="102"/>
      <c r="BF195" s="102"/>
      <c r="BG195" s="102"/>
      <c r="BH195" s="68"/>
      <c r="BI195" s="68"/>
      <c r="BJ195" s="68"/>
      <c r="BK195" s="68"/>
    </row>
    <row r="196" spans="1:76" ht="12" customHeight="1" x14ac:dyDescent="0.15">
      <c r="C196" s="144" t="s">
        <v>196</v>
      </c>
      <c r="D196" s="145" t="s">
        <v>195</v>
      </c>
      <c r="E196" s="57">
        <f>IF(W184="","",W184)</f>
        <v>15</v>
      </c>
      <c r="F196" s="40" t="str">
        <f t="shared" si="61"/>
        <v>-</v>
      </c>
      <c r="G196" s="175">
        <f>IF(U184="","",U184)</f>
        <v>13</v>
      </c>
      <c r="H196" s="422" t="str">
        <f>IF(X184="","",IF(X184="○","×",IF(X184="×","○")))</f>
        <v>○</v>
      </c>
      <c r="I196" s="43">
        <f>IF(W187="","",W187)</f>
        <v>15</v>
      </c>
      <c r="J196" s="40" t="str">
        <f t="shared" si="62"/>
        <v>-</v>
      </c>
      <c r="K196" s="175">
        <f>IF(U187="","",U187)</f>
        <v>11</v>
      </c>
      <c r="L196" s="422" t="str">
        <f>IF(X187="","",IF(X187="○","×",IF(X187="×","○")))</f>
        <v>○</v>
      </c>
      <c r="M196" s="175">
        <f>IF(W190="","",W190)</f>
        <v>15</v>
      </c>
      <c r="N196" s="40" t="str">
        <f t="shared" si="63"/>
        <v>-</v>
      </c>
      <c r="O196" s="175">
        <f>IF(U190="","",U190)</f>
        <v>10</v>
      </c>
      <c r="P196" s="422" t="str">
        <f>IF(X190="","",IF(X190="○","×",IF(X190="×","○")))</f>
        <v>○</v>
      </c>
      <c r="Q196" s="43">
        <f>IF(W193="","",W193)</f>
        <v>15</v>
      </c>
      <c r="R196" s="175" t="str">
        <f t="shared" ref="R196:R201" si="64">IF(Q196="","","-")</f>
        <v>-</v>
      </c>
      <c r="S196" s="175">
        <f>IF(U193="","",U193)</f>
        <v>1</v>
      </c>
      <c r="T196" s="422" t="str">
        <f>IF(X193="","",IF(X193="○","×",IF(X193="×","○")))</f>
        <v>×</v>
      </c>
      <c r="U196" s="367"/>
      <c r="V196" s="368"/>
      <c r="W196" s="368"/>
      <c r="X196" s="369"/>
      <c r="Y196" s="51">
        <v>15</v>
      </c>
      <c r="Z196" s="40" t="str">
        <f t="shared" si="60"/>
        <v>-</v>
      </c>
      <c r="AA196" s="52">
        <v>10</v>
      </c>
      <c r="AB196" s="335" t="str">
        <f>IF(Y196&lt;&gt;"",IF(Y196&gt;AA196,IF(Y197&gt;AA197,"○",IF(Y198&gt;AA198,"○","×")),IF(Y197&gt;AA197,IF(Y198&gt;AA198,"○","×"),"×")),"")</f>
        <v>○</v>
      </c>
      <c r="AC196" s="307" t="s">
        <v>304</v>
      </c>
      <c r="AD196" s="308"/>
      <c r="AE196" s="308"/>
      <c r="AF196" s="309"/>
      <c r="AG196" s="59"/>
      <c r="AH196" s="2"/>
      <c r="AI196" s="3"/>
      <c r="AJ196" s="48"/>
      <c r="AK196" s="49"/>
      <c r="AL196" s="5"/>
      <c r="AM196" s="3"/>
      <c r="AN196" s="3"/>
      <c r="AO196" s="5"/>
      <c r="AP196" s="130"/>
      <c r="AQ196" s="130"/>
      <c r="AR196" s="130"/>
      <c r="AS196" s="130"/>
      <c r="AT196" s="130"/>
      <c r="AU196" s="130"/>
      <c r="AV196" s="130"/>
      <c r="AW196" s="130"/>
      <c r="AX196" s="130"/>
      <c r="AY196" s="130"/>
      <c r="AZ196" s="130"/>
      <c r="BA196" s="130"/>
      <c r="BB196" s="102"/>
      <c r="BC196" s="102"/>
      <c r="BD196" s="102"/>
      <c r="BE196" s="102"/>
      <c r="BF196" s="68"/>
      <c r="BG196" s="68"/>
      <c r="BH196" s="68"/>
      <c r="BI196" s="68"/>
    </row>
    <row r="197" spans="1:76" ht="12" customHeight="1" x14ac:dyDescent="0.15">
      <c r="C197" s="144" t="s">
        <v>194</v>
      </c>
      <c r="D197" s="146" t="s">
        <v>270</v>
      </c>
      <c r="E197" s="37">
        <f>IF(W185="","",W185)</f>
        <v>15</v>
      </c>
      <c r="F197" s="28" t="str">
        <f t="shared" si="61"/>
        <v>-</v>
      </c>
      <c r="G197" s="176">
        <f>IF(U185="","",U185)</f>
        <v>13</v>
      </c>
      <c r="H197" s="423"/>
      <c r="I197" s="41">
        <f>IF(W188="","",W188)</f>
        <v>15</v>
      </c>
      <c r="J197" s="28" t="str">
        <f t="shared" si="62"/>
        <v>-</v>
      </c>
      <c r="K197" s="176">
        <f>IF(U188="","",U188)</f>
        <v>11</v>
      </c>
      <c r="L197" s="423"/>
      <c r="M197" s="176">
        <f>IF(W191="","",W191)</f>
        <v>15</v>
      </c>
      <c r="N197" s="28" t="str">
        <f t="shared" si="63"/>
        <v>-</v>
      </c>
      <c r="O197" s="176">
        <f>IF(U191="","",U191)</f>
        <v>11</v>
      </c>
      <c r="P197" s="423"/>
      <c r="Q197" s="41">
        <f>IF(W194="","",W194)</f>
        <v>12</v>
      </c>
      <c r="R197" s="176" t="str">
        <f t="shared" si="64"/>
        <v>-</v>
      </c>
      <c r="S197" s="176">
        <f>IF(U194="","",U194)</f>
        <v>15</v>
      </c>
      <c r="T197" s="423"/>
      <c r="U197" s="370"/>
      <c r="V197" s="356"/>
      <c r="W197" s="356"/>
      <c r="X197" s="357"/>
      <c r="Y197" s="27">
        <v>15</v>
      </c>
      <c r="Z197" s="28" t="str">
        <f t="shared" si="60"/>
        <v>-</v>
      </c>
      <c r="AA197" s="29">
        <v>12</v>
      </c>
      <c r="AB197" s="305"/>
      <c r="AC197" s="310"/>
      <c r="AD197" s="311"/>
      <c r="AE197" s="311"/>
      <c r="AF197" s="312"/>
      <c r="AG197" s="59"/>
      <c r="AH197" s="2">
        <f>COUNTIF(E196:AB198,"○")</f>
        <v>4</v>
      </c>
      <c r="AI197" s="3">
        <f>COUNTIF(E196:AB198,"×")</f>
        <v>1</v>
      </c>
      <c r="AJ197" s="48">
        <f>(IF((E196&gt;G196),1,0))+(IF((E197&gt;G197),1,0))+(IF((E198&gt;G198),1,0))+(IF((I196&gt;K196),1,0))+(IF((I197&gt;K197),1,0))+(IF((I198&gt;K198),1,0))+(IF((M196&gt;O196),1,0))+(IF((M197&gt;O197),1,0))+(IF((M198&gt;O198),1,0))+(IF((Q196&gt;S196),1,0))+(IF((Q197&gt;S197),1,0))+(IF((Q198&gt;S198),1,0))+(IF((U196&gt;W196),1,0))+(IF((U197&gt;W197),1,0))+(IF((U198&gt;W198),1,0))+(IF((Y196&gt;AA196),1,0))+(IF((Y197&gt;AA197),1,0))+(IF((Y198&gt;AA198),1,0))</f>
        <v>9</v>
      </c>
      <c r="AK197" s="49">
        <f>(IF((E196&lt;G196),1,0))+(IF((E197&lt;G197),1,0))+(IF((E198&lt;G198),1,0))+(IF((I196&lt;K196),1,0))+(IF((I197&lt;K197),1,0))+(IF((I198&lt;K198),1,0))+(IF((M196&lt;O196),1,0))+(IF((M197&lt;O197),1,0))+(IF((M198&lt;O198),1,0))+(IF((Q196&lt;S196),1,0))+(IF((Q197&lt;S197),1,0))+(IF((Q198&lt;S198),1,0))+(IF((U196&lt;W196),1,0))+(IF((U197&lt;W197),1,0))+(IF((U198&lt;W198),1,0))+(IF((Y196&lt;AA196),1,0))+(IF((Y197&lt;AA197),1,0))+(IF((Y198&lt;AA198),1,0))</f>
        <v>2</v>
      </c>
      <c r="AL197" s="50">
        <f>AJ197-AK197</f>
        <v>7</v>
      </c>
      <c r="AM197" s="3">
        <f>SUM(E196:E198,I196:I198,M196:M198,Q196:Q198,U196:U198,Y196:Y198)</f>
        <v>162</v>
      </c>
      <c r="AN197" s="3">
        <f>SUM(G196:G198,K196:K198,O196:O198,S196:S198,W196:W198,AA196:AA198)</f>
        <v>124</v>
      </c>
      <c r="AO197" s="5">
        <f>AM197-AN197</f>
        <v>38</v>
      </c>
      <c r="AP197" s="130"/>
      <c r="AQ197" s="130"/>
      <c r="AR197" s="130"/>
      <c r="AS197" s="130"/>
      <c r="AT197" s="130"/>
      <c r="AU197" s="130"/>
      <c r="AV197" s="130"/>
      <c r="AW197" s="130"/>
      <c r="AX197" s="130"/>
      <c r="AY197" s="130"/>
      <c r="AZ197" s="130"/>
      <c r="BA197" s="130"/>
      <c r="BB197" s="130"/>
      <c r="BC197" s="130"/>
      <c r="BD197" s="130"/>
      <c r="BE197" s="102"/>
      <c r="BF197" s="102"/>
      <c r="BG197" s="102"/>
      <c r="BH197" s="102"/>
      <c r="BI197" s="68"/>
      <c r="BJ197" s="68"/>
      <c r="BK197" s="68"/>
      <c r="BL197" s="68"/>
    </row>
    <row r="198" spans="1:76" ht="12" customHeight="1" x14ac:dyDescent="0.15">
      <c r="C198" s="151"/>
      <c r="D198" s="152" t="s">
        <v>135</v>
      </c>
      <c r="E198" s="37" t="str">
        <f>IF(W186="","",W186)</f>
        <v/>
      </c>
      <c r="F198" s="28" t="str">
        <f t="shared" si="61"/>
        <v/>
      </c>
      <c r="G198" s="176" t="str">
        <f>IF(U186="","",U186)</f>
        <v/>
      </c>
      <c r="H198" s="424"/>
      <c r="I198" s="41" t="str">
        <f>IF(W189="","",W189)</f>
        <v/>
      </c>
      <c r="J198" s="28" t="str">
        <f t="shared" si="62"/>
        <v/>
      </c>
      <c r="K198" s="176" t="str">
        <f>IF(U189="","",U189)</f>
        <v/>
      </c>
      <c r="L198" s="424"/>
      <c r="M198" s="176" t="str">
        <f>IF(W192="","",W192)</f>
        <v/>
      </c>
      <c r="N198" s="28" t="str">
        <f t="shared" si="63"/>
        <v/>
      </c>
      <c r="O198" s="176" t="str">
        <f>IF(U192="","",U192)</f>
        <v/>
      </c>
      <c r="P198" s="424"/>
      <c r="Q198" s="41">
        <f>IF(W195="","",W195)</f>
        <v>15</v>
      </c>
      <c r="R198" s="176" t="str">
        <f t="shared" si="64"/>
        <v>-</v>
      </c>
      <c r="S198" s="176">
        <f>IF(U195="","",U195)</f>
        <v>17</v>
      </c>
      <c r="T198" s="424"/>
      <c r="U198" s="370"/>
      <c r="V198" s="356"/>
      <c r="W198" s="356"/>
      <c r="X198" s="357"/>
      <c r="Y198" s="27"/>
      <c r="Z198" s="28" t="str">
        <f t="shared" si="60"/>
        <v/>
      </c>
      <c r="AA198" s="29"/>
      <c r="AB198" s="306"/>
      <c r="AC198" s="9">
        <f>AH197</f>
        <v>4</v>
      </c>
      <c r="AD198" s="10" t="s">
        <v>30</v>
      </c>
      <c r="AE198" s="10">
        <f>AI197</f>
        <v>1</v>
      </c>
      <c r="AF198" s="11" t="s">
        <v>27</v>
      </c>
      <c r="AG198" s="59"/>
      <c r="AH198" s="18"/>
      <c r="AI198" s="19"/>
      <c r="AJ198" s="55"/>
      <c r="AK198" s="56"/>
      <c r="AL198" s="23"/>
      <c r="AM198" s="19"/>
      <c r="AN198" s="19"/>
      <c r="AO198" s="23"/>
      <c r="AP198" s="130"/>
      <c r="AQ198" s="130"/>
      <c r="AR198" s="130"/>
      <c r="AS198" s="130"/>
      <c r="AT198" s="130"/>
      <c r="AU198" s="130"/>
      <c r="AV198" s="130"/>
      <c r="AW198" s="130"/>
      <c r="AX198" s="130"/>
      <c r="AY198" s="130"/>
      <c r="AZ198" s="130"/>
      <c r="BA198" s="130"/>
      <c r="BB198" s="130"/>
      <c r="BC198" s="130"/>
      <c r="BD198" s="130"/>
      <c r="BE198" s="102"/>
      <c r="BF198" s="102"/>
      <c r="BG198" s="102"/>
      <c r="BH198" s="102"/>
      <c r="BI198" s="68"/>
      <c r="BJ198" s="68"/>
      <c r="BK198" s="68"/>
      <c r="BL198" s="68"/>
    </row>
    <row r="199" spans="1:76" ht="12" customHeight="1" x14ac:dyDescent="0.15">
      <c r="C199" s="147" t="s">
        <v>218</v>
      </c>
      <c r="D199" s="150" t="s">
        <v>271</v>
      </c>
      <c r="E199" s="57">
        <f>IF(AA184="","",AA184)</f>
        <v>6</v>
      </c>
      <c r="F199" s="40" t="str">
        <f t="shared" si="61"/>
        <v>-</v>
      </c>
      <c r="G199" s="175">
        <f>IF(Y184="","",Y184)</f>
        <v>15</v>
      </c>
      <c r="H199" s="301" t="str">
        <f>IF(AB184="","",IF(AB184="○","×",IF(AB184="×","○")))</f>
        <v>×</v>
      </c>
      <c r="I199" s="43">
        <f>IF(AA187="","",AA187)</f>
        <v>6</v>
      </c>
      <c r="J199" s="40" t="str">
        <f t="shared" si="62"/>
        <v>-</v>
      </c>
      <c r="K199" s="175">
        <f>IF(Y187="","",Y187)</f>
        <v>15</v>
      </c>
      <c r="L199" s="303" t="str">
        <f>IF(AB187="","",IF(AB187="○","×",IF(AB187="×","○")))</f>
        <v>×</v>
      </c>
      <c r="M199" s="175">
        <f>IF(AA190="","",AA190)</f>
        <v>11</v>
      </c>
      <c r="N199" s="40" t="str">
        <f t="shared" si="63"/>
        <v>-</v>
      </c>
      <c r="O199" s="175">
        <f>IF(Y190="","",Y190)</f>
        <v>15</v>
      </c>
      <c r="P199" s="303" t="str">
        <f>IF(AB190="","",IF(AB190="○","×",IF(AB190="×","○")))</f>
        <v>○</v>
      </c>
      <c r="Q199" s="43">
        <f>IF(AA193="","",AA193)</f>
        <v>11</v>
      </c>
      <c r="R199" s="40" t="str">
        <f t="shared" si="64"/>
        <v>-</v>
      </c>
      <c r="S199" s="175">
        <f>IF(Y193="","",Y193)</f>
        <v>15</v>
      </c>
      <c r="T199" s="303" t="str">
        <f>IF(AB193="","",IF(AB193="○","×",IF(AB193="×","○")))</f>
        <v>×</v>
      </c>
      <c r="U199" s="43">
        <f>IF(AA196="","",AA196)</f>
        <v>10</v>
      </c>
      <c r="V199" s="40" t="str">
        <f>IF(U199="","","-")</f>
        <v>-</v>
      </c>
      <c r="W199" s="175">
        <f>IF(Y196="","",Y196)</f>
        <v>15</v>
      </c>
      <c r="X199" s="303" t="str">
        <f>IF(AB196="","",IF(AB196="○","×",IF(AB196="×","○")))</f>
        <v>×</v>
      </c>
      <c r="Y199" s="367"/>
      <c r="Z199" s="368"/>
      <c r="AA199" s="368"/>
      <c r="AB199" s="368"/>
      <c r="AC199" s="307" t="s">
        <v>313</v>
      </c>
      <c r="AD199" s="308"/>
      <c r="AE199" s="308"/>
      <c r="AF199" s="309"/>
      <c r="AG199" s="60"/>
      <c r="AH199" s="2"/>
      <c r="AI199" s="3"/>
      <c r="AJ199" s="48"/>
      <c r="AK199" s="49"/>
      <c r="AL199" s="5"/>
      <c r="AM199" s="3"/>
      <c r="AN199" s="3"/>
      <c r="AO199" s="5"/>
      <c r="AP199" s="130"/>
      <c r="AQ199" s="130"/>
      <c r="AR199" s="130"/>
      <c r="AS199" s="130"/>
      <c r="AT199" s="130"/>
      <c r="AU199" s="130"/>
      <c r="AV199" s="130"/>
      <c r="AW199" s="130"/>
      <c r="AX199" s="130"/>
      <c r="AY199" s="130"/>
      <c r="AZ199" s="130"/>
      <c r="BA199" s="130"/>
      <c r="BB199" s="130"/>
      <c r="BC199" s="130"/>
      <c r="BD199" s="130"/>
      <c r="BE199" s="102"/>
      <c r="BF199" s="102"/>
      <c r="BG199" s="102"/>
      <c r="BH199" s="102"/>
      <c r="BI199" s="68"/>
      <c r="BJ199" s="68"/>
      <c r="BK199" s="68"/>
      <c r="BL199" s="68"/>
    </row>
    <row r="200" spans="1:76" ht="12" customHeight="1" x14ac:dyDescent="0.15">
      <c r="C200" s="147" t="s">
        <v>216</v>
      </c>
      <c r="D200" s="146" t="s">
        <v>97</v>
      </c>
      <c r="E200" s="37">
        <f>IF(AA185="","",AA185)</f>
        <v>14</v>
      </c>
      <c r="F200" s="28" t="str">
        <f t="shared" si="61"/>
        <v>-</v>
      </c>
      <c r="G200" s="176">
        <f>IF(Y185="","",Y185)</f>
        <v>16</v>
      </c>
      <c r="H200" s="302" t="str">
        <f>IF(J188="","",J188)</f>
        <v/>
      </c>
      <c r="I200" s="41">
        <f>IF(AA188="","",AA188)</f>
        <v>12</v>
      </c>
      <c r="J200" s="28" t="str">
        <f t="shared" si="62"/>
        <v>-</v>
      </c>
      <c r="K200" s="176">
        <f>IF(Y188="","",Y188)</f>
        <v>15</v>
      </c>
      <c r="L200" s="304" t="str">
        <f>IF(N194="","",N194)</f>
        <v>-</v>
      </c>
      <c r="M200" s="176">
        <f>IF(AA191="","",AA191)</f>
        <v>15</v>
      </c>
      <c r="N200" s="28" t="str">
        <f t="shared" si="63"/>
        <v>-</v>
      </c>
      <c r="O200" s="176">
        <f>IF(Y191="","",Y191)</f>
        <v>5</v>
      </c>
      <c r="P200" s="304" t="str">
        <f>IF(R194="","",R194)</f>
        <v/>
      </c>
      <c r="Q200" s="41">
        <f>IF(AA194="","",AA194)</f>
        <v>10</v>
      </c>
      <c r="R200" s="28" t="str">
        <f t="shared" si="64"/>
        <v>-</v>
      </c>
      <c r="S200" s="176">
        <f>IF(Y194="","",Y194)</f>
        <v>15</v>
      </c>
      <c r="T200" s="304" t="str">
        <f>IF(V194="","",V194)</f>
        <v>-</v>
      </c>
      <c r="U200" s="41">
        <f>IF(AA197="","",AA197)</f>
        <v>12</v>
      </c>
      <c r="V200" s="28" t="str">
        <f>IF(U200="","","-")</f>
        <v>-</v>
      </c>
      <c r="W200" s="176">
        <f>IF(Y197="","",Y197)</f>
        <v>15</v>
      </c>
      <c r="X200" s="304" t="str">
        <f>IF(Z194="","",Z194)</f>
        <v>-</v>
      </c>
      <c r="Y200" s="370"/>
      <c r="Z200" s="356"/>
      <c r="AA200" s="356"/>
      <c r="AB200" s="356"/>
      <c r="AC200" s="310"/>
      <c r="AD200" s="311"/>
      <c r="AE200" s="311"/>
      <c r="AF200" s="312"/>
      <c r="AG200" s="60"/>
      <c r="AH200" s="2">
        <f>COUNTIF(E199:AB201,"○")</f>
        <v>1</v>
      </c>
      <c r="AI200" s="3">
        <f>COUNTIF(E199:AB201,"×")</f>
        <v>4</v>
      </c>
      <c r="AJ200" s="48">
        <f>(IF((E199&gt;G199),1,0))+(IF((E200&gt;G200),1,0))+(IF((E201&gt;G201),1,0))+(IF((I199&gt;K199),1,0))+(IF((I200&gt;K200),1,0))+(IF((I201&gt;K201),1,0))+(IF((M199&gt;O199),1,0))+(IF((M200&gt;O200),1,0))+(IF((M201&gt;O201),1,0))+(IF((Q199&gt;S199),1,0))+(IF((Q200&gt;S200),1,0))+(IF((Q201&gt;S201),1,0))+(IF((U199&gt;W199),1,0))+(IF((U200&gt;W200),1,0))+(IF((U201&gt;W201),1,0))+(IF((Y199&gt;AA199),1,0))+(IF((Y200&gt;AA200),1,0))+(IF((Y201&gt;AA201),1,0))</f>
        <v>2</v>
      </c>
      <c r="AK200" s="49">
        <f>(IF((E199&lt;G199),1,0))+(IF((E200&lt;G200),1,0))+(IF((E201&lt;G201),1,0))+(IF((I199&lt;K199),1,0))+(IF((I200&lt;K200),1,0))+(IF((I201&lt;K201),1,0))+(IF((M199&lt;O199),1,0))+(IF((M200&lt;O200),1,0))+(IF((M201&lt;O201),1,0))+(IF((Q199&lt;S199),1,0))+(IF((Q200&lt;S200),1,0))+(IF((Q201&lt;S201),1,0))+(IF((U199&lt;W199),1,0))+(IF((U200&lt;W200),1,0))+(IF((U201&lt;W201),1,0))+(IF((Y199&lt;AA199),1,0))+(IF((Y200&lt;AA200),1,0))+(IF((Y201&lt;AA201),1,0))</f>
        <v>9</v>
      </c>
      <c r="AL200" s="50">
        <f>AJ200-AK200</f>
        <v>-7</v>
      </c>
      <c r="AM200" s="3">
        <f>SUM(E199:E201,I199:I201,M199:M201,Q199:Q201,U199:U201,Y199:Y201)</f>
        <v>126</v>
      </c>
      <c r="AN200" s="3">
        <f>SUM(G199:G201,K199:K201,O199:O201,S199:S201,W199:W201,AA199:AA201)</f>
        <v>158</v>
      </c>
      <c r="AO200" s="5">
        <f>AM200-AN200</f>
        <v>-32</v>
      </c>
      <c r="AP200" s="130"/>
      <c r="AQ200" s="130"/>
      <c r="AR200" s="130"/>
      <c r="AS200" s="130"/>
      <c r="AT200" s="130"/>
      <c r="AU200" s="130"/>
      <c r="AV200" s="130"/>
      <c r="AW200" s="130"/>
      <c r="AX200" s="130"/>
      <c r="AY200" s="130"/>
      <c r="AZ200" s="130"/>
      <c r="BA200" s="130"/>
      <c r="BB200" s="130"/>
      <c r="BC200" s="130"/>
      <c r="BD200" s="130"/>
      <c r="BE200" s="102"/>
      <c r="BF200" s="102"/>
      <c r="BG200" s="102"/>
      <c r="BH200" s="102"/>
      <c r="BI200" s="68"/>
      <c r="BJ200" s="68"/>
      <c r="BK200" s="68"/>
      <c r="BL200" s="68"/>
    </row>
    <row r="201" spans="1:76" ht="12" customHeight="1" thickBot="1" x14ac:dyDescent="0.2">
      <c r="C201" s="153"/>
      <c r="D201" s="154" t="s">
        <v>79</v>
      </c>
      <c r="E201" s="44" t="str">
        <f>IF(AA186="","",AA186)</f>
        <v/>
      </c>
      <c r="F201" s="45" t="str">
        <f t="shared" si="61"/>
        <v/>
      </c>
      <c r="G201" s="177" t="str">
        <f>IF(Y186="","",Y186)</f>
        <v/>
      </c>
      <c r="H201" s="313" t="str">
        <f>IF(J189="","",J189)</f>
        <v/>
      </c>
      <c r="I201" s="46" t="str">
        <f>IF(AA189="","",AA189)</f>
        <v/>
      </c>
      <c r="J201" s="45" t="str">
        <f t="shared" si="62"/>
        <v/>
      </c>
      <c r="K201" s="177" t="str">
        <f>IF(Y189="","",Y189)</f>
        <v/>
      </c>
      <c r="L201" s="314" t="str">
        <f>IF(N195="","",N195)</f>
        <v/>
      </c>
      <c r="M201" s="177">
        <f>IF(AA192="","",AA192)</f>
        <v>19</v>
      </c>
      <c r="N201" s="45" t="str">
        <f t="shared" si="63"/>
        <v>-</v>
      </c>
      <c r="O201" s="177">
        <f>IF(Y192="","",Y192)</f>
        <v>17</v>
      </c>
      <c r="P201" s="314" t="str">
        <f>IF(R195="","",R195)</f>
        <v/>
      </c>
      <c r="Q201" s="46" t="str">
        <f>IF(AA195="","",AA195)</f>
        <v/>
      </c>
      <c r="R201" s="45" t="str">
        <f t="shared" si="64"/>
        <v/>
      </c>
      <c r="S201" s="177" t="str">
        <f>IF(Y195="","",Y195)</f>
        <v/>
      </c>
      <c r="T201" s="314" t="str">
        <f>IF(V195="","",V195)</f>
        <v>-</v>
      </c>
      <c r="U201" s="46" t="str">
        <f>IF(AA198="","",AA198)</f>
        <v/>
      </c>
      <c r="V201" s="45" t="str">
        <f>IF(U201="","","-")</f>
        <v/>
      </c>
      <c r="W201" s="177" t="str">
        <f>IF(Y198="","",Y198)</f>
        <v/>
      </c>
      <c r="X201" s="314" t="str">
        <f>IF(Z195="","",Z195)</f>
        <v/>
      </c>
      <c r="Y201" s="373"/>
      <c r="Z201" s="374"/>
      <c r="AA201" s="374"/>
      <c r="AB201" s="374"/>
      <c r="AC201" s="24">
        <f>AH200</f>
        <v>1</v>
      </c>
      <c r="AD201" s="25" t="s">
        <v>30</v>
      </c>
      <c r="AE201" s="25">
        <f>AI200</f>
        <v>4</v>
      </c>
      <c r="AF201" s="26" t="s">
        <v>27</v>
      </c>
      <c r="AG201" s="60"/>
      <c r="AH201" s="18"/>
      <c r="AI201" s="19"/>
      <c r="AJ201" s="55"/>
      <c r="AK201" s="56"/>
      <c r="AL201" s="23"/>
      <c r="AM201" s="19"/>
      <c r="AN201" s="19"/>
      <c r="AO201" s="23"/>
      <c r="AP201" s="130"/>
      <c r="AQ201" s="130"/>
      <c r="AR201" s="130"/>
      <c r="AS201" s="130"/>
      <c r="AT201" s="130"/>
      <c r="AU201" s="130"/>
      <c r="AV201" s="130"/>
      <c r="AW201" s="130"/>
      <c r="AX201" s="130"/>
      <c r="AY201" s="130"/>
      <c r="AZ201" s="130"/>
      <c r="BA201" s="130"/>
      <c r="BB201" s="130"/>
      <c r="BC201" s="130"/>
      <c r="BD201" s="130"/>
      <c r="BE201" s="102"/>
      <c r="BF201" s="102"/>
      <c r="BG201" s="102"/>
      <c r="BH201" s="102"/>
      <c r="BI201" s="68"/>
      <c r="BJ201" s="68"/>
      <c r="BK201" s="68"/>
      <c r="BL201" s="68"/>
    </row>
    <row r="202" spans="1:76" ht="12" customHeight="1" x14ac:dyDescent="0.15">
      <c r="C202" s="104"/>
      <c r="D202" s="88"/>
      <c r="E202" s="130"/>
      <c r="F202" s="130"/>
      <c r="G202" s="130"/>
      <c r="H202" s="130"/>
      <c r="I202" s="130"/>
      <c r="J202" s="130"/>
      <c r="K202" s="130"/>
      <c r="L202" s="130"/>
      <c r="M202" s="130"/>
      <c r="N202" s="130"/>
      <c r="O202" s="130"/>
      <c r="P202" s="130"/>
      <c r="Q202" s="130"/>
      <c r="R202" s="130"/>
      <c r="S202" s="130"/>
      <c r="T202" s="130"/>
      <c r="U202" s="102"/>
      <c r="V202" s="102"/>
      <c r="W202" s="102"/>
      <c r="X202" s="102"/>
      <c r="Y202" s="68"/>
      <c r="Z202" s="68"/>
      <c r="AA202" s="68"/>
      <c r="AB202" s="68"/>
      <c r="AC202" s="68"/>
      <c r="AD202" s="68"/>
      <c r="AE202" s="68"/>
      <c r="AF202" s="68"/>
      <c r="AG202" s="68"/>
      <c r="AH202" s="68"/>
      <c r="AI202" s="68"/>
      <c r="AJ202" s="68"/>
      <c r="AK202" s="68"/>
      <c r="AL202" s="68"/>
      <c r="AM202" s="68"/>
      <c r="AN202" s="68"/>
      <c r="AO202" s="68"/>
      <c r="AP202" s="104"/>
      <c r="AQ202" s="88"/>
      <c r="AR202" s="130"/>
      <c r="AS202" s="130"/>
      <c r="AT202" s="130"/>
      <c r="AU202" s="130"/>
      <c r="AV202" s="130"/>
      <c r="AW202" s="130"/>
      <c r="AX202" s="130"/>
      <c r="AY202" s="130"/>
      <c r="AZ202" s="130"/>
      <c r="BA202" s="130"/>
      <c r="BB202" s="130"/>
      <c r="BC202" s="130"/>
      <c r="BD202" s="130"/>
      <c r="BE202" s="130"/>
      <c r="BF202" s="130"/>
      <c r="BG202" s="130"/>
      <c r="BH202" s="102"/>
      <c r="BI202" s="102"/>
      <c r="BJ202" s="102"/>
      <c r="BK202" s="102"/>
      <c r="BL202" s="68"/>
      <c r="BM202" s="68"/>
      <c r="BN202" s="68"/>
      <c r="BO202" s="68"/>
    </row>
    <row r="203" spans="1:76" ht="12" customHeight="1" thickBot="1" x14ac:dyDescent="0.2">
      <c r="C203" s="104"/>
      <c r="D203" s="88"/>
      <c r="E203" s="130"/>
      <c r="F203" s="130"/>
      <c r="G203" s="130"/>
      <c r="H203" s="130"/>
      <c r="I203" s="130"/>
      <c r="J203" s="130"/>
      <c r="K203" s="130"/>
      <c r="L203" s="130"/>
      <c r="M203" s="130"/>
      <c r="N203" s="130"/>
      <c r="O203" s="130"/>
      <c r="P203" s="130"/>
      <c r="Q203" s="130"/>
      <c r="R203" s="130"/>
      <c r="S203" s="130"/>
      <c r="T203" s="130"/>
      <c r="U203" s="102"/>
      <c r="V203" s="102"/>
      <c r="W203" s="102"/>
      <c r="X203" s="102"/>
      <c r="Y203" s="68"/>
      <c r="Z203" s="68"/>
      <c r="AA203" s="68"/>
      <c r="AB203" s="68"/>
      <c r="AC203" s="68"/>
      <c r="AD203" s="68"/>
      <c r="AE203" s="68"/>
      <c r="AF203" s="68"/>
      <c r="AG203" s="68"/>
      <c r="AH203" s="68"/>
      <c r="AI203" s="68"/>
      <c r="AJ203" s="68"/>
      <c r="AK203" s="68"/>
      <c r="AL203" s="68"/>
      <c r="AM203" s="68"/>
      <c r="AN203" s="68"/>
      <c r="AO203" s="68"/>
      <c r="AP203" s="104"/>
      <c r="AQ203" s="88"/>
      <c r="AR203" s="130"/>
      <c r="AS203" s="130"/>
      <c r="AT203" s="130"/>
      <c r="AU203" s="130"/>
      <c r="AV203" s="130"/>
      <c r="AW203" s="130"/>
      <c r="AX203" s="130"/>
      <c r="AY203" s="130"/>
      <c r="AZ203" s="130"/>
      <c r="BA203" s="130"/>
      <c r="BB203" s="130"/>
      <c r="BC203" s="130"/>
      <c r="BD203" s="130"/>
      <c r="BE203" s="130"/>
      <c r="BF203" s="130"/>
      <c r="BG203" s="130"/>
      <c r="BH203" s="102"/>
      <c r="BI203" s="102"/>
      <c r="BJ203" s="102"/>
      <c r="BK203" s="212"/>
      <c r="BL203" s="211"/>
      <c r="BM203" s="211"/>
      <c r="BN203" s="211"/>
      <c r="BO203" s="211"/>
      <c r="BP203" s="210"/>
      <c r="BQ203" s="210"/>
      <c r="BR203" s="210"/>
      <c r="BS203" s="210"/>
      <c r="BT203" s="210"/>
      <c r="BU203" s="210"/>
      <c r="BV203" s="210"/>
      <c r="BW203" s="210"/>
      <c r="BX203" s="210"/>
    </row>
    <row r="204" spans="1:76" ht="12" customHeight="1" thickBot="1" x14ac:dyDescent="0.2">
      <c r="A204" s="108"/>
      <c r="B204" s="108"/>
      <c r="C204" s="133"/>
      <c r="D204" s="134"/>
      <c r="E204" s="135"/>
      <c r="F204" s="135"/>
      <c r="G204" s="135"/>
      <c r="H204" s="135"/>
      <c r="I204" s="135"/>
      <c r="J204" s="135"/>
      <c r="K204" s="135"/>
      <c r="L204" s="135"/>
      <c r="M204" s="135"/>
      <c r="N204" s="135"/>
      <c r="O204" s="135"/>
      <c r="P204" s="135"/>
      <c r="Q204" s="135"/>
      <c r="R204" s="135"/>
      <c r="S204" s="135"/>
      <c r="T204" s="135"/>
      <c r="U204" s="136"/>
      <c r="V204" s="136"/>
      <c r="W204" s="136"/>
      <c r="X204" s="136"/>
      <c r="Y204" s="123"/>
      <c r="Z204" s="123"/>
      <c r="AA204" s="123"/>
      <c r="AB204" s="135"/>
      <c r="AC204" s="135"/>
      <c r="AD204" s="135"/>
      <c r="AE204" s="135"/>
      <c r="AF204" s="135"/>
      <c r="AG204" s="135"/>
      <c r="AH204" s="135"/>
      <c r="AI204" s="135"/>
      <c r="AJ204" s="135"/>
      <c r="AK204" s="135"/>
      <c r="AL204" s="135"/>
      <c r="AM204" s="135"/>
      <c r="AN204" s="135"/>
      <c r="AO204" s="135"/>
      <c r="AP204" s="135"/>
      <c r="AQ204" s="135"/>
      <c r="AR204" s="135"/>
      <c r="AS204" s="135"/>
      <c r="AT204" s="135"/>
      <c r="AU204" s="135"/>
      <c r="AV204" s="135"/>
      <c r="AW204" s="135"/>
      <c r="AX204" s="135"/>
      <c r="AY204" s="135"/>
      <c r="AZ204" s="135"/>
      <c r="BA204" s="135"/>
      <c r="BB204" s="135"/>
      <c r="BC204" s="135"/>
      <c r="BD204" s="136"/>
      <c r="BE204" s="136"/>
      <c r="BF204" s="136"/>
      <c r="BG204" s="136"/>
      <c r="BH204" s="123"/>
      <c r="BI204" s="123"/>
      <c r="BJ204" s="123"/>
      <c r="BK204" s="68"/>
    </row>
    <row r="205" spans="1:76" ht="12" customHeight="1" x14ac:dyDescent="0.15">
      <c r="C205" s="427" t="s">
        <v>17</v>
      </c>
      <c r="D205" s="428"/>
      <c r="E205" s="404" t="str">
        <f>C207</f>
        <v>近藤理恵</v>
      </c>
      <c r="F205" s="386"/>
      <c r="G205" s="386"/>
      <c r="H205" s="405"/>
      <c r="I205" s="385" t="str">
        <f>C210</f>
        <v>佐伯玲子</v>
      </c>
      <c r="J205" s="386"/>
      <c r="K205" s="386"/>
      <c r="L205" s="405"/>
      <c r="M205" s="385" t="str">
        <f>C213</f>
        <v>伊勢元るり子</v>
      </c>
      <c r="N205" s="386"/>
      <c r="O205" s="386"/>
      <c r="P205" s="405"/>
      <c r="Q205" s="385" t="str">
        <f>C216</f>
        <v>竹島由季子</v>
      </c>
      <c r="R205" s="386"/>
      <c r="S205" s="386"/>
      <c r="T205" s="405"/>
      <c r="U205" s="385" t="str">
        <f>C219</f>
        <v>佐伯朋子</v>
      </c>
      <c r="V205" s="386"/>
      <c r="W205" s="386"/>
      <c r="X205" s="386"/>
      <c r="Y205" s="385" t="str">
        <f>C222</f>
        <v>薦田あかね</v>
      </c>
      <c r="Z205" s="386"/>
      <c r="AA205" s="386"/>
      <c r="AB205" s="387"/>
      <c r="AC205" s="322" t="s">
        <v>21</v>
      </c>
      <c r="AD205" s="323"/>
      <c r="AE205" s="323"/>
      <c r="AF205" s="324"/>
      <c r="AG205" s="58"/>
      <c r="AH205" s="325" t="s">
        <v>23</v>
      </c>
      <c r="AI205" s="326"/>
      <c r="AJ205" s="327" t="s">
        <v>24</v>
      </c>
      <c r="AK205" s="328"/>
      <c r="AL205" s="329"/>
      <c r="AM205" s="330" t="s">
        <v>25</v>
      </c>
      <c r="AN205" s="331"/>
      <c r="AO205" s="332"/>
      <c r="AP205" s="88"/>
      <c r="AQ205" s="384" t="s">
        <v>17</v>
      </c>
      <c r="AR205" s="384"/>
      <c r="AS205" s="384"/>
      <c r="AT205" s="384"/>
      <c r="AU205" s="384"/>
      <c r="AV205" s="384"/>
      <c r="AW205" s="384"/>
      <c r="AX205" s="384"/>
      <c r="AY205" s="384"/>
      <c r="AZ205" s="384"/>
      <c r="BA205" s="130"/>
      <c r="BB205" s="130"/>
      <c r="BC205" s="130"/>
      <c r="BD205" s="130"/>
      <c r="BE205" s="130"/>
      <c r="BF205" s="130"/>
      <c r="BG205" s="102"/>
      <c r="BH205" s="102"/>
      <c r="BI205" s="102"/>
      <c r="BJ205" s="102"/>
      <c r="BK205" s="68"/>
      <c r="BL205" s="68"/>
      <c r="BM205" s="68"/>
      <c r="BN205" s="68"/>
    </row>
    <row r="206" spans="1:76" ht="12" customHeight="1" thickBot="1" x14ac:dyDescent="0.2">
      <c r="C206" s="429"/>
      <c r="D206" s="430"/>
      <c r="E206" s="406" t="str">
        <f>C208</f>
        <v>宮内祥子</v>
      </c>
      <c r="F206" s="390"/>
      <c r="G206" s="390"/>
      <c r="H206" s="391"/>
      <c r="I206" s="389" t="str">
        <f>C211</f>
        <v>八木美稚子</v>
      </c>
      <c r="J206" s="390"/>
      <c r="K206" s="390"/>
      <c r="L206" s="391"/>
      <c r="M206" s="389" t="str">
        <f>C214</f>
        <v>大西満里子</v>
      </c>
      <c r="N206" s="390"/>
      <c r="O206" s="390"/>
      <c r="P206" s="391"/>
      <c r="Q206" s="389" t="str">
        <f>C217</f>
        <v>森川瑞穂</v>
      </c>
      <c r="R206" s="390"/>
      <c r="S206" s="390"/>
      <c r="T206" s="391"/>
      <c r="U206" s="389" t="str">
        <f>C220</f>
        <v>大塚素子</v>
      </c>
      <c r="V206" s="390"/>
      <c r="W206" s="390"/>
      <c r="X206" s="390"/>
      <c r="Y206" s="389" t="str">
        <f>C223</f>
        <v>石川　紫</v>
      </c>
      <c r="Z206" s="390"/>
      <c r="AA206" s="390"/>
      <c r="AB206" s="393"/>
      <c r="AC206" s="364" t="s">
        <v>22</v>
      </c>
      <c r="AD206" s="365"/>
      <c r="AE206" s="365"/>
      <c r="AF206" s="366"/>
      <c r="AG206" s="58"/>
      <c r="AH206" s="172" t="s">
        <v>26</v>
      </c>
      <c r="AI206" s="174" t="s">
        <v>27</v>
      </c>
      <c r="AJ206" s="172" t="s">
        <v>20</v>
      </c>
      <c r="AK206" s="174" t="s">
        <v>28</v>
      </c>
      <c r="AL206" s="173" t="s">
        <v>29</v>
      </c>
      <c r="AM206" s="174" t="s">
        <v>20</v>
      </c>
      <c r="AN206" s="174" t="s">
        <v>28</v>
      </c>
      <c r="AO206" s="173" t="s">
        <v>29</v>
      </c>
      <c r="AP206" s="88"/>
      <c r="AQ206" s="384"/>
      <c r="AR206" s="384"/>
      <c r="AS206" s="384"/>
      <c r="AT206" s="384"/>
      <c r="AU206" s="384"/>
      <c r="AV206" s="384"/>
      <c r="AW206" s="384"/>
      <c r="AX206" s="384"/>
      <c r="AY206" s="384"/>
      <c r="AZ206" s="384"/>
      <c r="BA206" s="130"/>
      <c r="BB206" s="130"/>
      <c r="BC206" s="130"/>
      <c r="BD206" s="130"/>
      <c r="BE206" s="130"/>
      <c r="BF206" s="130"/>
      <c r="BG206" s="102"/>
      <c r="BH206" s="102"/>
      <c r="BI206" s="102"/>
      <c r="BJ206" s="102"/>
      <c r="BK206" s="68"/>
      <c r="BL206" s="68"/>
      <c r="BM206" s="68"/>
      <c r="BN206" s="68"/>
    </row>
    <row r="207" spans="1:76" ht="12" customHeight="1" x14ac:dyDescent="0.15">
      <c r="C207" s="144" t="s">
        <v>201</v>
      </c>
      <c r="D207" s="145" t="s">
        <v>200</v>
      </c>
      <c r="E207" s="352"/>
      <c r="F207" s="353"/>
      <c r="G207" s="353"/>
      <c r="H207" s="354"/>
      <c r="I207" s="27">
        <v>5</v>
      </c>
      <c r="J207" s="28" t="str">
        <f>IF(I207="","","-")</f>
        <v>-</v>
      </c>
      <c r="K207" s="29">
        <v>15</v>
      </c>
      <c r="L207" s="336" t="str">
        <f>IF(I207&lt;&gt;"",IF(I207&gt;K207,IF(I208&gt;K208,"○",IF(I209&gt;K209,"○","×")),IF(I208&gt;K208,IF(I209&gt;K209,"○","×"),"×")),"")</f>
        <v>×</v>
      </c>
      <c r="M207" s="27">
        <v>16</v>
      </c>
      <c r="N207" s="30" t="str">
        <f t="shared" ref="N207:N212" si="65">IF(M207="","","-")</f>
        <v>-</v>
      </c>
      <c r="O207" s="31">
        <v>14</v>
      </c>
      <c r="P207" s="336" t="str">
        <f>IF(M207&lt;&gt;"",IF(M207&gt;O207,IF(M208&gt;O208,"○",IF(M209&gt;O209,"○","×")),IF(M208&gt;O208,IF(M209&gt;O209,"○","×"),"×")),"")</f>
        <v>○</v>
      </c>
      <c r="Q207" s="27">
        <v>6</v>
      </c>
      <c r="R207" s="30" t="str">
        <f t="shared" ref="R207:R215" si="66">IF(Q207="","","-")</f>
        <v>-</v>
      </c>
      <c r="S207" s="31">
        <v>15</v>
      </c>
      <c r="T207" s="336" t="str">
        <f>IF(Q207&lt;&gt;"",IF(Q207&gt;S207,IF(Q208&gt;S208,"○",IF(Q209&gt;S209,"○","×")),IF(Q208&gt;S208,IF(Q209&gt;S209,"○","×"),"×")),"")</f>
        <v>×</v>
      </c>
      <c r="U207" s="27">
        <v>7</v>
      </c>
      <c r="V207" s="30" t="str">
        <f t="shared" ref="V207:V218" si="67">IF(U207="","","-")</f>
        <v>-</v>
      </c>
      <c r="W207" s="31">
        <v>15</v>
      </c>
      <c r="X207" s="376" t="str">
        <f>IF(U207&lt;&gt;"",IF(U207&gt;W207,IF(U208&gt;W208,"○",IF(U209&gt;W209,"○","×")),IF(U208&gt;W208,IF(U209&gt;W209,"○","×"),"×")),"")</f>
        <v>×</v>
      </c>
      <c r="Y207" s="27">
        <v>9</v>
      </c>
      <c r="Z207" s="30" t="str">
        <f t="shared" ref="Z207:Z221" si="68">IF(Y207="","","-")</f>
        <v>-</v>
      </c>
      <c r="AA207" s="31">
        <v>15</v>
      </c>
      <c r="AB207" s="376" t="str">
        <f>IF(Y207&lt;&gt;"",IF(Y207&gt;AA207,IF(Y208&gt;AA208,"○",IF(Y209&gt;AA209,"○","×")),IF(Y208&gt;AA208,IF(Y209&gt;AA209,"○","×"),"×")),"")</f>
        <v>×</v>
      </c>
      <c r="AC207" s="361" t="s">
        <v>313</v>
      </c>
      <c r="AD207" s="362"/>
      <c r="AE207" s="362"/>
      <c r="AF207" s="363"/>
      <c r="AG207" s="58"/>
      <c r="AH207" s="2"/>
      <c r="AI207" s="3"/>
      <c r="AJ207" s="48"/>
      <c r="AK207" s="49"/>
      <c r="AL207" s="5"/>
      <c r="AM207" s="3"/>
      <c r="AN207" s="3"/>
      <c r="AO207" s="5"/>
      <c r="AP207" s="88"/>
      <c r="AQ207" s="384"/>
      <c r="AR207" s="384"/>
      <c r="AS207" s="384"/>
      <c r="AT207" s="384"/>
      <c r="AU207" s="384"/>
      <c r="AV207" s="384"/>
      <c r="AW207" s="384"/>
      <c r="AX207" s="384"/>
      <c r="AY207" s="384"/>
      <c r="AZ207" s="384"/>
      <c r="BA207" s="130"/>
      <c r="BB207" s="130"/>
      <c r="BC207" s="130"/>
      <c r="BD207" s="130"/>
      <c r="BE207" s="130"/>
      <c r="BF207" s="130"/>
      <c r="BG207" s="102"/>
      <c r="BH207" s="102"/>
      <c r="BI207" s="102"/>
      <c r="BJ207" s="102"/>
      <c r="BK207" s="68"/>
      <c r="BL207" s="68"/>
      <c r="BM207" s="68"/>
      <c r="BN207" s="68"/>
    </row>
    <row r="208" spans="1:76" ht="12" customHeight="1" x14ac:dyDescent="0.15">
      <c r="C208" s="144" t="s">
        <v>198</v>
      </c>
      <c r="D208" s="146" t="s">
        <v>272</v>
      </c>
      <c r="E208" s="355"/>
      <c r="F208" s="356"/>
      <c r="G208" s="356"/>
      <c r="H208" s="357"/>
      <c r="I208" s="27">
        <v>4</v>
      </c>
      <c r="J208" s="28" t="str">
        <f>IF(I208="","","-")</f>
        <v>-</v>
      </c>
      <c r="K208" s="33">
        <v>15</v>
      </c>
      <c r="L208" s="333"/>
      <c r="M208" s="27">
        <v>15</v>
      </c>
      <c r="N208" s="28" t="str">
        <f t="shared" si="65"/>
        <v>-</v>
      </c>
      <c r="O208" s="29">
        <v>12</v>
      </c>
      <c r="P208" s="333"/>
      <c r="Q208" s="27">
        <v>15</v>
      </c>
      <c r="R208" s="28" t="str">
        <f t="shared" si="66"/>
        <v>-</v>
      </c>
      <c r="S208" s="29">
        <v>11</v>
      </c>
      <c r="T208" s="333"/>
      <c r="U208" s="27">
        <v>11</v>
      </c>
      <c r="V208" s="28" t="str">
        <f t="shared" si="67"/>
        <v>-</v>
      </c>
      <c r="W208" s="29">
        <v>15</v>
      </c>
      <c r="X208" s="321"/>
      <c r="Y208" s="27">
        <v>9</v>
      </c>
      <c r="Z208" s="28" t="str">
        <f t="shared" si="68"/>
        <v>-</v>
      </c>
      <c r="AA208" s="29">
        <v>15</v>
      </c>
      <c r="AB208" s="321"/>
      <c r="AC208" s="310"/>
      <c r="AD208" s="311"/>
      <c r="AE208" s="311"/>
      <c r="AF208" s="312"/>
      <c r="AG208" s="59"/>
      <c r="AH208" s="2">
        <f>COUNTIF(E207:AB209,"○")</f>
        <v>1</v>
      </c>
      <c r="AI208" s="3">
        <f>COUNTIF(E207:AB209,"×")</f>
        <v>4</v>
      </c>
      <c r="AJ208" s="48">
        <f>(IF((E207&gt;G207),1,0))+(IF((E208&gt;G208),1,0))+(IF((E209&gt;G209),1,0))+(IF((I207&gt;K207),1,0))+(IF((I208&gt;K208),1,0))+(IF((I209&gt;K209),1,0))+(IF((M207&gt;O207),1,0))+(IF((M208&gt;O208),1,0))+(IF((M209&gt;O209),1,0))+(IF((Q207&gt;S207),1,0))+(IF((Q208&gt;S208),1,0))+(IF((Q209&gt;S209),1,0))+(IF((U207&gt;W207),1,0))+(IF((U208&gt;W208),1,0))+(IF((U209&gt;W209),1,0))+(IF((Y207&gt;AA207),1,0))+(IF((Y208&gt;AA208),1,0))+(IF((Y209&gt;AA209),1,0))</f>
        <v>3</v>
      </c>
      <c r="AK208" s="49">
        <f>(IF((E207&lt;G207),1,0))+(IF((E208&lt;G208),1,0))+(IF((E209&lt;G209),1,0))+(IF((I207&lt;K207),1,0))+(IF((I208&lt;K208),1,0))+(IF((I209&lt;K209),1,0))+(IF((M207&lt;O207),1,0))+(IF((M208&lt;O208),1,0))+(IF((M209&lt;O209),1,0))+(IF((Q207&lt;S207),1,0))+(IF((Q208&lt;S208),1,0))+(IF((Q209&lt;S209),1,0))+(IF((U207&lt;W207),1,0))+(IF((U208&lt;W208),1,0))+(IF((U209&lt;W209),1,0))+(IF((Y207&lt;AA207),1,0))+(IF((Y208&lt;AA208),1,0))+(IF((Y209&lt;AA209),1,0))</f>
        <v>8</v>
      </c>
      <c r="AL208" s="50">
        <f>AJ208-AK208</f>
        <v>-5</v>
      </c>
      <c r="AM208" s="3">
        <f>SUM(E207:E209,I207:I209,M207:M209,Q207:Q209,U207:U209,Y207:Y209)</f>
        <v>104</v>
      </c>
      <c r="AN208" s="3">
        <f>SUM(G207:G209,K207:K209,O207:O209,S207:S209,W207:W209,AA207:AA209)</f>
        <v>157</v>
      </c>
      <c r="AO208" s="5">
        <f>AM208-AN208</f>
        <v>-53</v>
      </c>
      <c r="AP208" s="88"/>
      <c r="AQ208" s="426" t="s">
        <v>68</v>
      </c>
      <c r="AR208" s="426"/>
      <c r="AS208" s="426"/>
      <c r="AT208" s="426"/>
      <c r="AU208" s="426"/>
      <c r="AV208" s="426"/>
      <c r="AW208" s="130"/>
      <c r="AX208" s="130"/>
      <c r="AY208" s="130"/>
      <c r="AZ208" s="130"/>
      <c r="BA208" s="130"/>
      <c r="BB208" s="130"/>
      <c r="BC208" s="130"/>
      <c r="BD208" s="130"/>
      <c r="BE208" s="130"/>
      <c r="BF208" s="130"/>
      <c r="BG208" s="102"/>
      <c r="BH208" s="102"/>
      <c r="BI208" s="102"/>
      <c r="BJ208" s="102"/>
      <c r="BK208" s="68"/>
      <c r="BL208" s="68"/>
      <c r="BM208" s="68"/>
      <c r="BN208" s="68"/>
    </row>
    <row r="209" spans="3:66" ht="12" customHeight="1" x14ac:dyDescent="0.15">
      <c r="C209" s="147"/>
      <c r="D209" s="148" t="s">
        <v>135</v>
      </c>
      <c r="E209" s="358"/>
      <c r="F209" s="359"/>
      <c r="G209" s="359"/>
      <c r="H209" s="360"/>
      <c r="I209" s="34"/>
      <c r="J209" s="28" t="str">
        <f>IF(I209="","","-")</f>
        <v/>
      </c>
      <c r="K209" s="35"/>
      <c r="L209" s="334"/>
      <c r="M209" s="34"/>
      <c r="N209" s="36" t="str">
        <f t="shared" si="65"/>
        <v/>
      </c>
      <c r="O209" s="35"/>
      <c r="P209" s="333"/>
      <c r="Q209" s="27">
        <v>7</v>
      </c>
      <c r="R209" s="28" t="str">
        <f t="shared" si="66"/>
        <v>-</v>
      </c>
      <c r="S209" s="29">
        <v>15</v>
      </c>
      <c r="T209" s="333"/>
      <c r="U209" s="27"/>
      <c r="V209" s="28" t="str">
        <f t="shared" si="67"/>
        <v/>
      </c>
      <c r="W209" s="29"/>
      <c r="X209" s="321"/>
      <c r="Y209" s="27"/>
      <c r="Z209" s="28" t="str">
        <f t="shared" si="68"/>
        <v/>
      </c>
      <c r="AA209" s="29"/>
      <c r="AB209" s="321"/>
      <c r="AC209" s="9">
        <f>AH208</f>
        <v>1</v>
      </c>
      <c r="AD209" s="10" t="s">
        <v>30</v>
      </c>
      <c r="AE209" s="10">
        <f>AI208</f>
        <v>4</v>
      </c>
      <c r="AF209" s="11" t="s">
        <v>27</v>
      </c>
      <c r="AG209" s="58"/>
      <c r="AH209" s="2"/>
      <c r="AI209" s="3"/>
      <c r="AJ209" s="48"/>
      <c r="AK209" s="49"/>
      <c r="AL209" s="5"/>
      <c r="AM209" s="3"/>
      <c r="AN209" s="3"/>
      <c r="AO209" s="5"/>
      <c r="AP209" s="88"/>
      <c r="AQ209" s="426"/>
      <c r="AR209" s="426"/>
      <c r="AS209" s="426"/>
      <c r="AT209" s="426"/>
      <c r="AU209" s="426"/>
      <c r="AV209" s="426"/>
      <c r="AW209" s="137"/>
      <c r="AX209" s="137"/>
      <c r="AY209" s="137"/>
      <c r="AZ209" s="137"/>
      <c r="BA209" s="130"/>
      <c r="BB209" s="130"/>
      <c r="BC209" s="130"/>
      <c r="BD209" s="130"/>
      <c r="BE209" s="130"/>
      <c r="BF209" s="130"/>
      <c r="BG209" s="102"/>
      <c r="BH209" s="102"/>
      <c r="BI209" s="102"/>
      <c r="BJ209" s="102"/>
      <c r="BK209" s="68"/>
      <c r="BL209" s="68"/>
      <c r="BM209" s="68"/>
      <c r="BN209" s="68"/>
    </row>
    <row r="210" spans="3:66" ht="12" customHeight="1" x14ac:dyDescent="0.15">
      <c r="C210" s="149" t="s">
        <v>214</v>
      </c>
      <c r="D210" s="150" t="s">
        <v>213</v>
      </c>
      <c r="E210" s="37">
        <f>IF(K207="","",K207)</f>
        <v>15</v>
      </c>
      <c r="F210" s="28" t="str">
        <f t="shared" ref="F210:F224" si="69">IF(E210="","","-")</f>
        <v>-</v>
      </c>
      <c r="G210" s="176">
        <f>IF(I207="","",I207)</f>
        <v>5</v>
      </c>
      <c r="H210" s="303" t="str">
        <f>IF(L207="","",IF(L207="○","×",IF(L207="×","○")))</f>
        <v>○</v>
      </c>
      <c r="I210" s="367"/>
      <c r="J210" s="368"/>
      <c r="K210" s="368"/>
      <c r="L210" s="369"/>
      <c r="M210" s="27">
        <v>15</v>
      </c>
      <c r="N210" s="28" t="str">
        <f t="shared" si="65"/>
        <v>-</v>
      </c>
      <c r="O210" s="29">
        <v>11</v>
      </c>
      <c r="P210" s="339" t="str">
        <f>IF(M210&lt;&gt;"",IF(M210&gt;O210,IF(M211&gt;O211,"○",IF(M212&gt;O212,"○","×")),IF(M211&gt;O211,IF(M212&gt;O212,"○","×"),"×")),"")</f>
        <v>○</v>
      </c>
      <c r="Q210" s="51">
        <v>13</v>
      </c>
      <c r="R210" s="40" t="str">
        <f t="shared" si="66"/>
        <v>-</v>
      </c>
      <c r="S210" s="52">
        <v>15</v>
      </c>
      <c r="T210" s="339" t="str">
        <f>IF(Q210&lt;&gt;"",IF(Q210&gt;S210,IF(Q211&gt;S211,"○",IF(Q212&gt;S212,"○","×")),IF(Q211&gt;S211,IF(Q212&gt;S212,"○","×"),"×")),"")</f>
        <v>×</v>
      </c>
      <c r="U210" s="51">
        <v>13</v>
      </c>
      <c r="V210" s="40" t="str">
        <f t="shared" si="67"/>
        <v>-</v>
      </c>
      <c r="W210" s="52">
        <v>15</v>
      </c>
      <c r="X210" s="320" t="str">
        <f>IF(U210&lt;&gt;"",IF(U210&gt;W210,IF(U211&gt;W211,"○",IF(U212&gt;W212,"○","×")),IF(U211&gt;W211,IF(U212&gt;W212,"○","×"),"×")),"")</f>
        <v>○</v>
      </c>
      <c r="Y210" s="51">
        <v>15</v>
      </c>
      <c r="Z210" s="40" t="str">
        <f t="shared" si="68"/>
        <v>-</v>
      </c>
      <c r="AA210" s="52">
        <v>9</v>
      </c>
      <c r="AB210" s="320" t="str">
        <f>IF(Y210&lt;&gt;"",IF(Y210&gt;AA210,IF(Y211&gt;AA211,"○",IF(Y212&gt;AA212,"○","×")),IF(Y211&gt;AA211,IF(Y212&gt;AA212,"○","×"),"×")),"")</f>
        <v>○</v>
      </c>
      <c r="AC210" s="307" t="s">
        <v>306</v>
      </c>
      <c r="AD210" s="308"/>
      <c r="AE210" s="308"/>
      <c r="AF210" s="309"/>
      <c r="AG210" s="58"/>
      <c r="AH210" s="15"/>
      <c r="AI210" s="16"/>
      <c r="AJ210" s="53"/>
      <c r="AK210" s="54"/>
      <c r="AL210" s="17"/>
      <c r="AM210" s="16"/>
      <c r="AN210" s="16"/>
      <c r="AO210" s="17"/>
      <c r="AP210" s="88"/>
      <c r="AQ210" s="425" t="s">
        <v>290</v>
      </c>
      <c r="AR210" s="425"/>
      <c r="AS210" s="425"/>
      <c r="AT210" s="425"/>
      <c r="AU210" s="425"/>
      <c r="AV210" s="425"/>
      <c r="AW210" s="425"/>
      <c r="AX210" s="137"/>
      <c r="AY210" s="137"/>
      <c r="AZ210" s="137"/>
      <c r="BA210" s="130"/>
      <c r="BB210" s="130"/>
      <c r="BC210" s="130"/>
      <c r="BD210" s="130"/>
      <c r="BE210" s="130"/>
      <c r="BF210" s="130"/>
      <c r="BG210" s="102"/>
      <c r="BH210" s="102"/>
      <c r="BI210" s="102"/>
      <c r="BJ210" s="102"/>
      <c r="BK210" s="68"/>
      <c r="BL210" s="68"/>
      <c r="BM210" s="68"/>
      <c r="BN210" s="68"/>
    </row>
    <row r="211" spans="3:66" ht="12" customHeight="1" x14ac:dyDescent="0.15">
      <c r="C211" s="147" t="s">
        <v>211</v>
      </c>
      <c r="D211" s="146" t="s">
        <v>273</v>
      </c>
      <c r="E211" s="37">
        <f>IF(K208="","",K208)</f>
        <v>15</v>
      </c>
      <c r="F211" s="28" t="str">
        <f t="shared" si="69"/>
        <v>-</v>
      </c>
      <c r="G211" s="176">
        <f>IF(I208="","",I208)</f>
        <v>4</v>
      </c>
      <c r="H211" s="304" t="str">
        <f>IF(J208="","",J208)</f>
        <v>-</v>
      </c>
      <c r="I211" s="370"/>
      <c r="J211" s="356"/>
      <c r="K211" s="356"/>
      <c r="L211" s="357"/>
      <c r="M211" s="27">
        <v>15</v>
      </c>
      <c r="N211" s="28" t="str">
        <f t="shared" si="65"/>
        <v>-</v>
      </c>
      <c r="O211" s="29">
        <v>12</v>
      </c>
      <c r="P211" s="333"/>
      <c r="Q211" s="27">
        <v>15</v>
      </c>
      <c r="R211" s="28" t="str">
        <f t="shared" si="66"/>
        <v>-</v>
      </c>
      <c r="S211" s="29">
        <v>11</v>
      </c>
      <c r="T211" s="333"/>
      <c r="U211" s="27">
        <v>15</v>
      </c>
      <c r="V211" s="28" t="str">
        <f t="shared" si="67"/>
        <v>-</v>
      </c>
      <c r="W211" s="29">
        <v>9</v>
      </c>
      <c r="X211" s="321"/>
      <c r="Y211" s="27">
        <v>15</v>
      </c>
      <c r="Z211" s="28" t="str">
        <f t="shared" si="68"/>
        <v>-</v>
      </c>
      <c r="AA211" s="29">
        <v>13</v>
      </c>
      <c r="AB211" s="321"/>
      <c r="AC211" s="310"/>
      <c r="AD211" s="311"/>
      <c r="AE211" s="311"/>
      <c r="AF211" s="312"/>
      <c r="AG211" s="59"/>
      <c r="AH211" s="2">
        <f>COUNTIF(E210:AB212,"○")</f>
        <v>4</v>
      </c>
      <c r="AI211" s="3">
        <f>COUNTIF(E210:AB212,"×")</f>
        <v>1</v>
      </c>
      <c r="AJ211" s="48">
        <f>(IF((E210&gt;G210),1,0))+(IF((E211&gt;G211),1,0))+(IF((E212&gt;G212),1,0))+(IF((I210&gt;K210),1,0))+(IF((I211&gt;K211),1,0))+(IF((I212&gt;K212),1,0))+(IF((M210&gt;O210),1,0))+(IF((M211&gt;O211),1,0))+(IF((M212&gt;O212),1,0))+(IF((Q210&gt;S210),1,0))+(IF((Q211&gt;S211),1,0))+(IF((Q212&gt;S212),1,0))+(IF((U210&gt;W210),1,0))+(IF((U211&gt;W211),1,0))+(IF((U212&gt;W212),1,0))+(IF((Y210&gt;AA210),1,0))+(IF((Y211&gt;AA211),1,0))+(IF((Y212&gt;AA212),1,0))</f>
        <v>9</v>
      </c>
      <c r="AK211" s="49">
        <f>(IF((E210&lt;G210),1,0))+(IF((E211&lt;G211),1,0))+(IF((E212&lt;G212),1,0))+(IF((I210&lt;K210),1,0))+(IF((I211&lt;K211),1,0))+(IF((I212&lt;K212),1,0))+(IF((M210&lt;O210),1,0))+(IF((M211&lt;O211),1,0))+(IF((M212&lt;O212),1,0))+(IF((Q210&lt;S210),1,0))+(IF((Q211&lt;S211),1,0))+(IF((Q212&lt;S212),1,0))+(IF((U210&lt;W210),1,0))+(IF((U211&lt;W211),1,0))+(IF((U212&lt;W212),1,0))+(IF((Y210&lt;AA210),1,0))+(IF((Y211&lt;AA211),1,0))+(IF((Y212&lt;AA212),1,0))</f>
        <v>3</v>
      </c>
      <c r="AL211" s="50">
        <f>AJ211-AK211</f>
        <v>6</v>
      </c>
      <c r="AM211" s="3">
        <f>SUM(E210:E212,I210:I212,M210:M212,Q210:Q212,U210:U212,Y210:Y212)</f>
        <v>167</v>
      </c>
      <c r="AN211" s="3">
        <f>SUM(G210:G212,K210:K212,O210:O212,S210:S212,W210:W212,AA210:AA212)</f>
        <v>126</v>
      </c>
      <c r="AO211" s="5">
        <f>AM211-AN211</f>
        <v>41</v>
      </c>
      <c r="AP211" s="88"/>
      <c r="AQ211" s="425"/>
      <c r="AR211" s="425"/>
      <c r="AS211" s="425"/>
      <c r="AT211" s="425"/>
      <c r="AU211" s="425"/>
      <c r="AV211" s="425"/>
      <c r="AW211" s="425"/>
      <c r="AX211" s="130"/>
      <c r="AY211" s="130"/>
      <c r="AZ211" s="130"/>
      <c r="BA211" s="130"/>
      <c r="BB211" s="130"/>
      <c r="BC211" s="130"/>
      <c r="BD211" s="130"/>
      <c r="BE211" s="130"/>
      <c r="BF211" s="130"/>
      <c r="BG211" s="102"/>
      <c r="BH211" s="102"/>
      <c r="BI211" s="102"/>
      <c r="BJ211" s="102"/>
      <c r="BK211" s="68"/>
      <c r="BL211" s="68"/>
      <c r="BM211" s="68"/>
      <c r="BN211" s="68"/>
    </row>
    <row r="212" spans="3:66" ht="12" customHeight="1" x14ac:dyDescent="0.15">
      <c r="C212" s="151"/>
      <c r="D212" s="152" t="s">
        <v>77</v>
      </c>
      <c r="E212" s="38" t="str">
        <f>IF(K209="","",K209)</f>
        <v/>
      </c>
      <c r="F212" s="28" t="str">
        <f t="shared" si="69"/>
        <v/>
      </c>
      <c r="G212" s="39" t="str">
        <f>IF(I209="","",I209)</f>
        <v/>
      </c>
      <c r="H212" s="338" t="str">
        <f>IF(J209="","",J209)</f>
        <v/>
      </c>
      <c r="I212" s="392"/>
      <c r="J212" s="359"/>
      <c r="K212" s="359"/>
      <c r="L212" s="360"/>
      <c r="M212" s="34"/>
      <c r="N212" s="28" t="str">
        <f t="shared" si="65"/>
        <v/>
      </c>
      <c r="O212" s="35"/>
      <c r="P212" s="334"/>
      <c r="Q212" s="34">
        <v>6</v>
      </c>
      <c r="R212" s="36" t="str">
        <f t="shared" si="66"/>
        <v>-</v>
      </c>
      <c r="S212" s="35">
        <v>15</v>
      </c>
      <c r="T212" s="334"/>
      <c r="U212" s="34">
        <v>15</v>
      </c>
      <c r="V212" s="36" t="str">
        <f t="shared" si="67"/>
        <v>-</v>
      </c>
      <c r="W212" s="35">
        <v>7</v>
      </c>
      <c r="X212" s="321"/>
      <c r="Y212" s="34"/>
      <c r="Z212" s="36" t="str">
        <f t="shared" si="68"/>
        <v/>
      </c>
      <c r="AA212" s="35"/>
      <c r="AB212" s="321"/>
      <c r="AC212" s="9">
        <f>AH211</f>
        <v>4</v>
      </c>
      <c r="AD212" s="10" t="s">
        <v>30</v>
      </c>
      <c r="AE212" s="10">
        <f>AI211</f>
        <v>1</v>
      </c>
      <c r="AF212" s="11" t="s">
        <v>27</v>
      </c>
      <c r="AG212" s="58"/>
      <c r="AH212" s="18"/>
      <c r="AI212" s="19"/>
      <c r="AJ212" s="55"/>
      <c r="AK212" s="56"/>
      <c r="AL212" s="23"/>
      <c r="AM212" s="19"/>
      <c r="AN212" s="19"/>
      <c r="AO212" s="23"/>
      <c r="AP212" s="88"/>
      <c r="AQ212" s="130"/>
      <c r="AR212" s="130"/>
      <c r="AS212" s="130"/>
      <c r="AT212" s="130"/>
      <c r="AU212" s="130"/>
      <c r="AV212" s="130"/>
      <c r="AW212" s="130"/>
      <c r="AX212" s="130"/>
      <c r="AY212" s="130"/>
      <c r="AZ212" s="130"/>
      <c r="BA212" s="130"/>
      <c r="BB212" s="130"/>
      <c r="BC212" s="130"/>
      <c r="BD212" s="130"/>
      <c r="BE212" s="130"/>
      <c r="BF212" s="130"/>
      <c r="BG212" s="102"/>
      <c r="BH212" s="102"/>
      <c r="BI212" s="102"/>
      <c r="BJ212" s="102"/>
      <c r="BK212" s="68"/>
      <c r="BL212" s="68"/>
      <c r="BM212" s="68"/>
      <c r="BN212" s="68"/>
    </row>
    <row r="213" spans="3:66" ht="12" customHeight="1" x14ac:dyDescent="0.15">
      <c r="C213" s="144" t="s">
        <v>205</v>
      </c>
      <c r="D213" s="146" t="s">
        <v>200</v>
      </c>
      <c r="E213" s="37">
        <f>IF(O207="","",O207)</f>
        <v>14</v>
      </c>
      <c r="F213" s="40" t="str">
        <f t="shared" si="69"/>
        <v>-</v>
      </c>
      <c r="G213" s="176">
        <f>IF(M207="","",M207)</f>
        <v>16</v>
      </c>
      <c r="H213" s="303" t="str">
        <f>IF(P207="","",IF(P207="○","×",IF(P207="×","○")))</f>
        <v>×</v>
      </c>
      <c r="I213" s="41">
        <f>IF(O210="","",O210)</f>
        <v>11</v>
      </c>
      <c r="J213" s="28" t="str">
        <f t="shared" ref="J213:J224" si="70">IF(I213="","","-")</f>
        <v>-</v>
      </c>
      <c r="K213" s="176">
        <f>IF(M210="","",M210)</f>
        <v>15</v>
      </c>
      <c r="L213" s="303" t="str">
        <f>IF(P210="","",IF(P210="○","×",IF(P210="×","○")))</f>
        <v>×</v>
      </c>
      <c r="M213" s="367"/>
      <c r="N213" s="368"/>
      <c r="O213" s="368"/>
      <c r="P213" s="369"/>
      <c r="Q213" s="27">
        <v>10</v>
      </c>
      <c r="R213" s="28" t="str">
        <f t="shared" si="66"/>
        <v>-</v>
      </c>
      <c r="S213" s="29">
        <v>15</v>
      </c>
      <c r="T213" s="333" t="str">
        <f>IF(Q213&lt;&gt;"",IF(Q213&gt;S213,IF(Q214&gt;S214,"○",IF(Q215&gt;S215,"○","×")),IF(Q214&gt;S214,IF(Q215&gt;S215,"○","×"),"×")),"")</f>
        <v>×</v>
      </c>
      <c r="U213" s="27">
        <v>16</v>
      </c>
      <c r="V213" s="28" t="str">
        <f t="shared" si="67"/>
        <v>-</v>
      </c>
      <c r="W213" s="29">
        <v>15</v>
      </c>
      <c r="X213" s="320" t="str">
        <f>IF(U213&lt;&gt;"",IF(U213&gt;W213,IF(U214&gt;W214,"○",IF(U215&gt;W215,"○","×")),IF(U214&gt;W214,IF(U215&gt;W215,"○","×"),"×")),"")</f>
        <v>×</v>
      </c>
      <c r="Y213" s="27">
        <v>15</v>
      </c>
      <c r="Z213" s="28" t="str">
        <f t="shared" si="68"/>
        <v>-</v>
      </c>
      <c r="AA213" s="29">
        <v>5</v>
      </c>
      <c r="AB213" s="320" t="str">
        <f>IF(Y213&lt;&gt;"",IF(Y213&gt;AA213,IF(Y214&gt;AA214,"○",IF(Y215&gt;AA215,"○","×")),IF(Y214&gt;AA214,IF(Y215&gt;AA215,"○","×"),"×")),"")</f>
        <v>×</v>
      </c>
      <c r="AC213" s="307" t="s">
        <v>315</v>
      </c>
      <c r="AD213" s="308"/>
      <c r="AE213" s="308"/>
      <c r="AF213" s="309"/>
      <c r="AG213" s="58"/>
      <c r="AH213" s="2"/>
      <c r="AI213" s="3"/>
      <c r="AJ213" s="48"/>
      <c r="AK213" s="49"/>
      <c r="AL213" s="5"/>
      <c r="AM213" s="3"/>
      <c r="AN213" s="3"/>
      <c r="AO213" s="5"/>
      <c r="AP213" s="88"/>
      <c r="AQ213" s="101" t="s">
        <v>57</v>
      </c>
      <c r="AR213" s="100"/>
      <c r="AV213" s="99"/>
      <c r="AW213" s="130"/>
      <c r="AX213" s="130"/>
      <c r="AY213" s="130"/>
      <c r="AZ213" s="130"/>
      <c r="BA213" s="130"/>
      <c r="BB213" s="130"/>
      <c r="BC213" s="130"/>
      <c r="BD213" s="102"/>
      <c r="BE213" s="102"/>
      <c r="BF213" s="102"/>
      <c r="BG213" s="102"/>
      <c r="BH213" s="68"/>
      <c r="BI213" s="68"/>
      <c r="BJ213" s="68"/>
      <c r="BK213" s="68"/>
    </row>
    <row r="214" spans="3:66" ht="12" customHeight="1" x14ac:dyDescent="0.15">
      <c r="C214" s="144" t="s">
        <v>203</v>
      </c>
      <c r="D214" s="146" t="s">
        <v>200</v>
      </c>
      <c r="E214" s="37">
        <f>IF(O208="","",O208)</f>
        <v>12</v>
      </c>
      <c r="F214" s="28" t="str">
        <f t="shared" si="69"/>
        <v>-</v>
      </c>
      <c r="G214" s="176">
        <f>IF(M208="","",M208)</f>
        <v>15</v>
      </c>
      <c r="H214" s="304" t="str">
        <f>IF(J211="","",J211)</f>
        <v/>
      </c>
      <c r="I214" s="41">
        <f>IF(O211="","",O211)</f>
        <v>12</v>
      </c>
      <c r="J214" s="28" t="str">
        <f t="shared" si="70"/>
        <v>-</v>
      </c>
      <c r="K214" s="176">
        <f>IF(M211="","",M211)</f>
        <v>15</v>
      </c>
      <c r="L214" s="304" t="str">
        <f>IF(N211="","",N211)</f>
        <v>-</v>
      </c>
      <c r="M214" s="370"/>
      <c r="N214" s="356"/>
      <c r="O214" s="356"/>
      <c r="P214" s="357"/>
      <c r="Q214" s="27">
        <v>5</v>
      </c>
      <c r="R214" s="28" t="str">
        <f t="shared" si="66"/>
        <v>-</v>
      </c>
      <c r="S214" s="29">
        <v>15</v>
      </c>
      <c r="T214" s="333"/>
      <c r="U214" s="27">
        <v>6</v>
      </c>
      <c r="V214" s="28" t="str">
        <f t="shared" si="67"/>
        <v>-</v>
      </c>
      <c r="W214" s="29">
        <v>15</v>
      </c>
      <c r="X214" s="321"/>
      <c r="Y214" s="27">
        <v>10</v>
      </c>
      <c r="Z214" s="28" t="str">
        <f t="shared" si="68"/>
        <v>-</v>
      </c>
      <c r="AA214" s="29">
        <v>15</v>
      </c>
      <c r="AB214" s="321"/>
      <c r="AC214" s="310"/>
      <c r="AD214" s="311"/>
      <c r="AE214" s="311"/>
      <c r="AF214" s="312"/>
      <c r="AG214" s="59"/>
      <c r="AH214" s="2">
        <f>COUNTIF(E213:AB215,"○")</f>
        <v>0</v>
      </c>
      <c r="AI214" s="3">
        <f>COUNTIF(E213:AB215,"×")</f>
        <v>5</v>
      </c>
      <c r="AJ214" s="48">
        <f>(IF((E213&gt;G213),1,0))+(IF((E214&gt;G214),1,0))+(IF((E215&gt;G215),1,0))+(IF((I213&gt;K213),1,0))+(IF((I214&gt;K214),1,0))+(IF((I215&gt;K215),1,0))+(IF((M213&gt;O213),1,0))+(IF((M214&gt;O214),1,0))+(IF((M215&gt;O215),1,0))+(IF((Q213&gt;S213),1,0))+(IF((Q214&gt;S214),1,0))+(IF((Q215&gt;S215),1,0))+(IF((U213&gt;W213),1,0))+(IF((U214&gt;W214),1,0))+(IF((U215&gt;W215),1,0))+(IF((Y213&gt;AA213),1,0))+(IF((Y214&gt;AA214),1,0))+(IF((Y215&gt;AA215),1,0))</f>
        <v>2</v>
      </c>
      <c r="AK214" s="49">
        <f>(IF((E213&lt;G213),1,0))+(IF((E214&lt;G214),1,0))+(IF((E215&lt;G215),1,0))+(IF((I213&lt;K213),1,0))+(IF((I214&lt;K214),1,0))+(IF((I215&lt;K215),1,0))+(IF((M213&lt;O213),1,0))+(IF((M214&lt;O214),1,0))+(IF((M215&lt;O215),1,0))+(IF((Q213&lt;S213),1,0))+(IF((Q214&lt;S214),1,0))+(IF((Q215&lt;S215),1,0))+(IF((U213&lt;W213),1,0))+(IF((U214&lt;W214),1,0))+(IF((U215&lt;W215),1,0))+(IF((Y213&lt;AA213),1,0))+(IF((Y214&lt;AA214),1,0))+(IF((Y215&lt;AA215),1,0))</f>
        <v>9</v>
      </c>
      <c r="AL214" s="50">
        <f>AJ214-AK214</f>
        <v>-7</v>
      </c>
      <c r="AM214" s="3">
        <f>SUM(E213:E215,I213:I215,M213:M215,Q213:Q215,U213:U215,Y213:Y215)</f>
        <v>119</v>
      </c>
      <c r="AN214" s="3">
        <f>SUM(G213:G215,K213:K215,O213:O215,S213:S215,W213:W215,AA213:AA215)</f>
        <v>156</v>
      </c>
      <c r="AO214" s="5">
        <f>AM214-AN214</f>
        <v>-37</v>
      </c>
      <c r="AP214" s="88"/>
      <c r="AQ214" s="261" t="s">
        <v>193</v>
      </c>
      <c r="AR214" s="431" t="str">
        <f>D216</f>
        <v>ＬＩＶＥＬＹ</v>
      </c>
      <c r="AS214" s="315"/>
      <c r="AT214" s="315"/>
      <c r="AU214" s="315"/>
      <c r="AV214" s="315"/>
      <c r="AW214" s="315"/>
      <c r="AX214" s="316"/>
      <c r="AY214" s="130"/>
      <c r="AZ214" s="130"/>
      <c r="BA214" s="130"/>
      <c r="BB214" s="130"/>
      <c r="BC214" s="130"/>
      <c r="BD214" s="130"/>
      <c r="BE214" s="130"/>
      <c r="BF214" s="102"/>
      <c r="BG214" s="102"/>
      <c r="BH214" s="102"/>
      <c r="BI214" s="102"/>
      <c r="BJ214" s="68"/>
      <c r="BK214" s="68"/>
      <c r="BL214" s="68"/>
      <c r="BM214" s="68"/>
    </row>
    <row r="215" spans="3:66" ht="12" customHeight="1" x14ac:dyDescent="0.15">
      <c r="C215" s="151"/>
      <c r="D215" s="148" t="s">
        <v>135</v>
      </c>
      <c r="E215" s="37" t="str">
        <f>IF(O209="","",O209)</f>
        <v/>
      </c>
      <c r="F215" s="28" t="str">
        <f t="shared" si="69"/>
        <v/>
      </c>
      <c r="G215" s="176" t="str">
        <f>IF(M209="","",M209)</f>
        <v/>
      </c>
      <c r="H215" s="304" t="str">
        <f>IF(J212="","",J212)</f>
        <v/>
      </c>
      <c r="I215" s="41" t="str">
        <f>IF(O212="","",O212)</f>
        <v/>
      </c>
      <c r="J215" s="28" t="str">
        <f t="shared" si="70"/>
        <v/>
      </c>
      <c r="K215" s="176" t="str">
        <f>IF(M212="","",M212)</f>
        <v/>
      </c>
      <c r="L215" s="304" t="str">
        <f>IF(N212="","",N212)</f>
        <v/>
      </c>
      <c r="M215" s="370"/>
      <c r="N215" s="356"/>
      <c r="O215" s="356"/>
      <c r="P215" s="357"/>
      <c r="Q215" s="27"/>
      <c r="R215" s="28" t="str">
        <f t="shared" si="66"/>
        <v/>
      </c>
      <c r="S215" s="29"/>
      <c r="T215" s="334"/>
      <c r="U215" s="27"/>
      <c r="V215" s="28" t="str">
        <f t="shared" si="67"/>
        <v/>
      </c>
      <c r="W215" s="29"/>
      <c r="X215" s="383"/>
      <c r="Y215" s="27">
        <v>8</v>
      </c>
      <c r="Z215" s="28" t="str">
        <f t="shared" si="68"/>
        <v>-</v>
      </c>
      <c r="AA215" s="29">
        <v>15</v>
      </c>
      <c r="AB215" s="383"/>
      <c r="AC215" s="61">
        <f>AH214</f>
        <v>0</v>
      </c>
      <c r="AD215" s="62" t="s">
        <v>30</v>
      </c>
      <c r="AE215" s="62">
        <f>AI214</f>
        <v>5</v>
      </c>
      <c r="AF215" s="63" t="s">
        <v>27</v>
      </c>
      <c r="AG215" s="58"/>
      <c r="AH215" s="2"/>
      <c r="AI215" s="3"/>
      <c r="AJ215" s="48"/>
      <c r="AK215" s="49"/>
      <c r="AL215" s="5"/>
      <c r="AM215" s="3"/>
      <c r="AN215" s="3"/>
      <c r="AO215" s="5"/>
      <c r="AP215" s="88"/>
      <c r="AQ215" s="262" t="s">
        <v>192</v>
      </c>
      <c r="AR215" s="432" t="str">
        <f>D217</f>
        <v>多肥体協</v>
      </c>
      <c r="AS215" s="318"/>
      <c r="AT215" s="318"/>
      <c r="AU215" s="318"/>
      <c r="AV215" s="318"/>
      <c r="AW215" s="318"/>
      <c r="AX215" s="319"/>
      <c r="AY215" s="130"/>
      <c r="AZ215" s="130"/>
      <c r="BA215" s="130"/>
      <c r="BB215" s="130"/>
      <c r="BC215" s="130"/>
      <c r="BD215" s="130"/>
      <c r="BE215" s="130"/>
      <c r="BF215" s="102"/>
      <c r="BG215" s="102"/>
      <c r="BH215" s="102"/>
      <c r="BI215" s="102"/>
      <c r="BJ215" s="68"/>
      <c r="BK215" s="68"/>
      <c r="BL215" s="68"/>
      <c r="BM215" s="68"/>
    </row>
    <row r="216" spans="3:66" ht="12" customHeight="1" x14ac:dyDescent="0.15">
      <c r="C216" s="144" t="s">
        <v>193</v>
      </c>
      <c r="D216" s="150" t="s">
        <v>240</v>
      </c>
      <c r="E216" s="57">
        <f>IF(S207="","",S207)</f>
        <v>15</v>
      </c>
      <c r="F216" s="40" t="str">
        <f t="shared" si="69"/>
        <v>-</v>
      </c>
      <c r="G216" s="175">
        <f>IF(Q207="","",Q207)</f>
        <v>6</v>
      </c>
      <c r="H216" s="301" t="str">
        <f>IF(T207="","",IF(T207="○","×",IF(T207="×","○")))</f>
        <v>○</v>
      </c>
      <c r="I216" s="43">
        <f>IF(S210="","",S210)</f>
        <v>15</v>
      </c>
      <c r="J216" s="40" t="str">
        <f t="shared" si="70"/>
        <v>-</v>
      </c>
      <c r="K216" s="175">
        <f>IF(Q210="","",Q210)</f>
        <v>13</v>
      </c>
      <c r="L216" s="303" t="str">
        <f>IF(T210="","",IF(T210="○","×",IF(T210="×","○")))</f>
        <v>○</v>
      </c>
      <c r="M216" s="175">
        <f>IF(S213="","",S213)</f>
        <v>15</v>
      </c>
      <c r="N216" s="40" t="str">
        <f t="shared" ref="N216:N224" si="71">IF(M216="","","-")</f>
        <v>-</v>
      </c>
      <c r="O216" s="175">
        <f>IF(Q213="","",Q213)</f>
        <v>10</v>
      </c>
      <c r="P216" s="303" t="str">
        <f>IF(T213="","",IF(T213="○","×",IF(T213="×","○")))</f>
        <v>○</v>
      </c>
      <c r="Q216" s="367"/>
      <c r="R216" s="368"/>
      <c r="S216" s="368"/>
      <c r="T216" s="369"/>
      <c r="U216" s="51">
        <v>15</v>
      </c>
      <c r="V216" s="40" t="str">
        <f t="shared" si="67"/>
        <v>-</v>
      </c>
      <c r="W216" s="52">
        <v>4</v>
      </c>
      <c r="X216" s="321" t="str">
        <f>IF(U216&lt;&gt;"",IF(U216&gt;W216,IF(U217&gt;W217,"○",IF(U218&gt;W218,"○","×")),IF(U217&gt;W217,IF(U218&gt;W218,"○","×"),"×")),"")</f>
        <v>○</v>
      </c>
      <c r="Y216" s="51">
        <v>15</v>
      </c>
      <c r="Z216" s="40" t="str">
        <f t="shared" si="68"/>
        <v>-</v>
      </c>
      <c r="AA216" s="52">
        <v>4</v>
      </c>
      <c r="AB216" s="321" t="str">
        <f>IF(Y216&lt;&gt;"",IF(Y216&gt;AA216,IF(Y217&gt;AA217,"○",IF(Y218&gt;AA218,"○","×")),IF(Y217&gt;AA217,IF(Y218&gt;AA218,"○","×"),"×")),"")</f>
        <v>○</v>
      </c>
      <c r="AC216" s="307" t="s">
        <v>304</v>
      </c>
      <c r="AD216" s="308"/>
      <c r="AE216" s="308"/>
      <c r="AF216" s="309"/>
      <c r="AG216" s="60"/>
      <c r="AH216" s="15"/>
      <c r="AI216" s="16"/>
      <c r="AJ216" s="53"/>
      <c r="AK216" s="54"/>
      <c r="AL216" s="17"/>
      <c r="AM216" s="16"/>
      <c r="AN216" s="16"/>
      <c r="AO216" s="17"/>
      <c r="AP216" s="88"/>
      <c r="AQ216" s="95" t="s">
        <v>58</v>
      </c>
      <c r="AR216" s="95"/>
      <c r="AS216" s="95"/>
      <c r="AT216" s="95"/>
      <c r="AU216" s="95"/>
      <c r="AV216" s="95"/>
      <c r="AW216" s="95"/>
      <c r="AX216" s="95"/>
      <c r="AY216" s="130"/>
      <c r="AZ216" s="130"/>
      <c r="BA216" s="130"/>
      <c r="BB216" s="130"/>
      <c r="BC216" s="130"/>
      <c r="BD216" s="130"/>
      <c r="BE216" s="130"/>
      <c r="BF216" s="102"/>
      <c r="BG216" s="102"/>
      <c r="BH216" s="102"/>
      <c r="BI216" s="102"/>
      <c r="BJ216" s="68"/>
      <c r="BK216" s="68"/>
      <c r="BL216" s="68"/>
      <c r="BM216" s="68"/>
    </row>
    <row r="217" spans="3:66" ht="12" customHeight="1" x14ac:dyDescent="0.15">
      <c r="C217" s="144" t="s">
        <v>192</v>
      </c>
      <c r="D217" s="146" t="s">
        <v>191</v>
      </c>
      <c r="E217" s="37">
        <f>IF(S208="","",S208)</f>
        <v>11</v>
      </c>
      <c r="F217" s="28" t="str">
        <f t="shared" si="69"/>
        <v>-</v>
      </c>
      <c r="G217" s="176">
        <f>IF(Q208="","",Q208)</f>
        <v>15</v>
      </c>
      <c r="H217" s="302" t="str">
        <f>IF(J214="","",J214)</f>
        <v>-</v>
      </c>
      <c r="I217" s="41">
        <f>IF(S211="","",S211)</f>
        <v>11</v>
      </c>
      <c r="J217" s="28" t="str">
        <f t="shared" si="70"/>
        <v>-</v>
      </c>
      <c r="K217" s="176">
        <f>IF(Q211="","",Q211)</f>
        <v>15</v>
      </c>
      <c r="L217" s="304" t="str">
        <f>IF(N214="","",N214)</f>
        <v/>
      </c>
      <c r="M217" s="176">
        <f>IF(S214="","",S214)</f>
        <v>15</v>
      </c>
      <c r="N217" s="28" t="str">
        <f t="shared" si="71"/>
        <v>-</v>
      </c>
      <c r="O217" s="176">
        <f>IF(Q214="","",Q214)</f>
        <v>5</v>
      </c>
      <c r="P217" s="304" t="str">
        <f>IF(R214="","",R214)</f>
        <v>-</v>
      </c>
      <c r="Q217" s="370"/>
      <c r="R217" s="356"/>
      <c r="S217" s="356"/>
      <c r="T217" s="357"/>
      <c r="U217" s="27">
        <v>15</v>
      </c>
      <c r="V217" s="28" t="str">
        <f t="shared" si="67"/>
        <v>-</v>
      </c>
      <c r="W217" s="29">
        <v>13</v>
      </c>
      <c r="X217" s="321"/>
      <c r="Y217" s="27">
        <v>15</v>
      </c>
      <c r="Z217" s="28" t="str">
        <f t="shared" si="68"/>
        <v>-</v>
      </c>
      <c r="AA217" s="29">
        <v>13</v>
      </c>
      <c r="AB217" s="321"/>
      <c r="AC217" s="310"/>
      <c r="AD217" s="311"/>
      <c r="AE217" s="311"/>
      <c r="AF217" s="312"/>
      <c r="AG217" s="60"/>
      <c r="AH217" s="2">
        <f>COUNTIF(E216:AB218,"○")</f>
        <v>5</v>
      </c>
      <c r="AI217" s="3">
        <f>COUNTIF(E216:AB218,"×")</f>
        <v>0</v>
      </c>
      <c r="AJ217" s="48">
        <f>(IF((E216&gt;G216),1,0))+(IF((E217&gt;G217),1,0))+(IF((E218&gt;G218),1,0))+(IF((I216&gt;K216),1,0))+(IF((I217&gt;K217),1,0))+(IF((I218&gt;K218),1,0))+(IF((M216&gt;O216),1,0))+(IF((M217&gt;O217),1,0))+(IF((M218&gt;O218),1,0))+(IF((Q216&gt;S216),1,0))+(IF((Q217&gt;S217),1,0))+(IF((Q218&gt;S218),1,0))+(IF((U216&gt;W216),1,0))+(IF((U217&gt;W217),1,0))+(IF((U218&gt;W218),1,0))+(IF((Y216&gt;AA216),1,0))+(IF((Y217&gt;AA217),1,0))+(IF((Y218&gt;AA218),1,0))</f>
        <v>10</v>
      </c>
      <c r="AK217" s="49">
        <f>(IF((E216&lt;G216),1,0))+(IF((E217&lt;G217),1,0))+(IF((E218&lt;G218),1,0))+(IF((I216&lt;K216),1,0))+(IF((I217&lt;K217),1,0))+(IF((I218&lt;K218),1,0))+(IF((M216&lt;O216),1,0))+(IF((M217&lt;O217),1,0))+(IF((M218&lt;O218),1,0))+(IF((Q216&lt;S216),1,0))+(IF((Q217&lt;S217),1,0))+(IF((Q218&lt;S218),1,0))+(IF((U216&lt;W216),1,0))+(IF((U217&lt;W217),1,0))+(IF((U218&lt;W218),1,0))+(IF((Y216&lt;AA216),1,0))+(IF((Y217&lt;AA217),1,0))+(IF((Y218&lt;AA218),1,0))</f>
        <v>2</v>
      </c>
      <c r="AL217" s="50">
        <f>AJ217-AK217</f>
        <v>8</v>
      </c>
      <c r="AM217" s="3">
        <f>SUM(E216:E218,I216:I218,M216:M218,Q216:Q218,U216:U218,Y216:Y218)</f>
        <v>172</v>
      </c>
      <c r="AN217" s="3">
        <f>SUM(G216:G218,K216:K218,O216:O218,S216:S218,W216:W218,AA216:AA218)</f>
        <v>111</v>
      </c>
      <c r="AO217" s="5">
        <f>AM217-AN217</f>
        <v>61</v>
      </c>
      <c r="AP217" s="88"/>
      <c r="AQ217" s="261" t="s">
        <v>214</v>
      </c>
      <c r="AR217" s="431" t="str">
        <f>D210</f>
        <v>西条ﾊﾞｰﾄﾞ</v>
      </c>
      <c r="AS217" s="315"/>
      <c r="AT217" s="315"/>
      <c r="AU217" s="315"/>
      <c r="AV217" s="315"/>
      <c r="AW217" s="315"/>
      <c r="AX217" s="316"/>
      <c r="AY217" s="130"/>
      <c r="AZ217" s="130"/>
      <c r="BA217" s="130"/>
      <c r="BB217" s="130"/>
      <c r="BC217" s="130"/>
      <c r="BD217" s="130"/>
      <c r="BE217" s="130"/>
      <c r="BF217" s="102"/>
      <c r="BG217" s="102"/>
      <c r="BH217" s="102"/>
      <c r="BI217" s="102"/>
      <c r="BJ217" s="68"/>
      <c r="BK217" s="68"/>
      <c r="BL217" s="68"/>
      <c r="BM217" s="68"/>
    </row>
    <row r="218" spans="3:66" ht="12" customHeight="1" x14ac:dyDescent="0.15">
      <c r="C218" s="151"/>
      <c r="D218" s="152" t="s">
        <v>179</v>
      </c>
      <c r="E218" s="37">
        <f>IF(S209="","",S209)</f>
        <v>15</v>
      </c>
      <c r="F218" s="28" t="str">
        <f t="shared" si="69"/>
        <v>-</v>
      </c>
      <c r="G218" s="176">
        <f>IF(Q209="","",Q209)</f>
        <v>7</v>
      </c>
      <c r="H218" s="302" t="str">
        <f>IF(J215="","",J215)</f>
        <v/>
      </c>
      <c r="I218" s="41">
        <f>IF(S212="","",S212)</f>
        <v>15</v>
      </c>
      <c r="J218" s="28" t="str">
        <f t="shared" si="70"/>
        <v>-</v>
      </c>
      <c r="K218" s="176">
        <f>IF(Q212="","",Q212)</f>
        <v>6</v>
      </c>
      <c r="L218" s="304" t="str">
        <f>IF(N215="","",N215)</f>
        <v/>
      </c>
      <c r="M218" s="176" t="str">
        <f>IF(S215="","",S215)</f>
        <v/>
      </c>
      <c r="N218" s="28" t="str">
        <f t="shared" si="71"/>
        <v/>
      </c>
      <c r="O218" s="176" t="str">
        <f>IF(Q215="","",Q215)</f>
        <v/>
      </c>
      <c r="P218" s="304" t="str">
        <f>IF(R215="","",R215)</f>
        <v/>
      </c>
      <c r="Q218" s="370"/>
      <c r="R218" s="356"/>
      <c r="S218" s="356"/>
      <c r="T218" s="357"/>
      <c r="U218" s="27"/>
      <c r="V218" s="28" t="str">
        <f t="shared" si="67"/>
        <v/>
      </c>
      <c r="W218" s="29"/>
      <c r="X218" s="321"/>
      <c r="Y218" s="27"/>
      <c r="Z218" s="28" t="str">
        <f t="shared" si="68"/>
        <v/>
      </c>
      <c r="AA218" s="29"/>
      <c r="AB218" s="321"/>
      <c r="AC218" s="9">
        <f>AH217</f>
        <v>5</v>
      </c>
      <c r="AD218" s="10" t="s">
        <v>30</v>
      </c>
      <c r="AE218" s="10">
        <f>AI217</f>
        <v>0</v>
      </c>
      <c r="AF218" s="11" t="s">
        <v>27</v>
      </c>
      <c r="AG218" s="60"/>
      <c r="AH218" s="18"/>
      <c r="AI218" s="19"/>
      <c r="AJ218" s="55"/>
      <c r="AK218" s="56"/>
      <c r="AL218" s="23"/>
      <c r="AM218" s="19"/>
      <c r="AN218" s="19"/>
      <c r="AO218" s="23"/>
      <c r="AP218" s="88"/>
      <c r="AQ218" s="262" t="s">
        <v>211</v>
      </c>
      <c r="AR218" s="432" t="str">
        <f>D211</f>
        <v>ｹﾞﾙｹﾞｸﾗﾌﾞ</v>
      </c>
      <c r="AS218" s="318"/>
      <c r="AT218" s="318"/>
      <c r="AU218" s="318"/>
      <c r="AV218" s="318"/>
      <c r="AW218" s="318"/>
      <c r="AX218" s="319"/>
      <c r="AY218" s="130"/>
      <c r="AZ218" s="130"/>
      <c r="BA218" s="130"/>
      <c r="BB218" s="130"/>
      <c r="BC218" s="130"/>
      <c r="BD218" s="130"/>
      <c r="BE218" s="130"/>
      <c r="BF218" s="102"/>
      <c r="BG218" s="102"/>
      <c r="BH218" s="102"/>
      <c r="BI218" s="102"/>
      <c r="BJ218" s="68"/>
      <c r="BK218" s="68"/>
      <c r="BL218" s="68"/>
      <c r="BM218" s="68"/>
    </row>
    <row r="219" spans="3:66" ht="12" customHeight="1" x14ac:dyDescent="0.15">
      <c r="C219" s="144" t="s">
        <v>209</v>
      </c>
      <c r="D219" s="145" t="s">
        <v>200</v>
      </c>
      <c r="E219" s="57">
        <f>IF(W207="","",W207)</f>
        <v>15</v>
      </c>
      <c r="F219" s="40" t="str">
        <f t="shared" si="69"/>
        <v>-</v>
      </c>
      <c r="G219" s="175">
        <f>IF(U207="","",U207)</f>
        <v>7</v>
      </c>
      <c r="H219" s="422" t="str">
        <f>IF(X207="","",IF(X207="○","×",IF(X207="×","○")))</f>
        <v>○</v>
      </c>
      <c r="I219" s="43">
        <f>IF(W210="","",W210)</f>
        <v>15</v>
      </c>
      <c r="J219" s="40" t="str">
        <f t="shared" si="70"/>
        <v>-</v>
      </c>
      <c r="K219" s="175">
        <f>IF(U210="","",U210)</f>
        <v>13</v>
      </c>
      <c r="L219" s="422" t="str">
        <f>IF(X210="","",IF(X210="○","×",IF(X210="×","○")))</f>
        <v>×</v>
      </c>
      <c r="M219" s="175">
        <f>IF(W213="","",W213)</f>
        <v>15</v>
      </c>
      <c r="N219" s="40" t="str">
        <f t="shared" si="71"/>
        <v>-</v>
      </c>
      <c r="O219" s="175">
        <f>IF(U213="","",U213)</f>
        <v>16</v>
      </c>
      <c r="P219" s="422" t="str">
        <f>IF(X213="","",IF(X213="○","×",IF(X213="×","○")))</f>
        <v>○</v>
      </c>
      <c r="Q219" s="43">
        <f>IF(W216="","",W216)</f>
        <v>4</v>
      </c>
      <c r="R219" s="175" t="str">
        <f t="shared" ref="R219:R224" si="72">IF(Q219="","","-")</f>
        <v>-</v>
      </c>
      <c r="S219" s="175">
        <f>IF(U216="","",U216)</f>
        <v>15</v>
      </c>
      <c r="T219" s="422" t="str">
        <f>IF(X216="","",IF(X216="○","×",IF(X216="×","○")))</f>
        <v>×</v>
      </c>
      <c r="U219" s="367"/>
      <c r="V219" s="368"/>
      <c r="W219" s="368"/>
      <c r="X219" s="369"/>
      <c r="Y219" s="51">
        <v>15</v>
      </c>
      <c r="Z219" s="40" t="str">
        <f t="shared" si="68"/>
        <v>-</v>
      </c>
      <c r="AA219" s="52">
        <v>10</v>
      </c>
      <c r="AB219" s="335" t="str">
        <f>IF(Y219&lt;&gt;"",IF(Y219&gt;AA219,IF(Y220&gt;AA220,"○",IF(Y221&gt;AA221,"○","×")),IF(Y220&gt;AA220,IF(Y221&gt;AA221,"○","×"),"×")),"")</f>
        <v>○</v>
      </c>
      <c r="AC219" s="307" t="s">
        <v>307</v>
      </c>
      <c r="AD219" s="308"/>
      <c r="AE219" s="308"/>
      <c r="AF219" s="309"/>
      <c r="AG219" s="59"/>
      <c r="AH219" s="2"/>
      <c r="AI219" s="3"/>
      <c r="AJ219" s="48"/>
      <c r="AK219" s="49"/>
      <c r="AL219" s="5"/>
      <c r="AM219" s="3"/>
      <c r="AN219" s="3"/>
      <c r="AO219" s="5"/>
      <c r="AP219" s="88"/>
      <c r="AQ219" s="130"/>
      <c r="AR219" s="130"/>
      <c r="AS219" s="130"/>
      <c r="AT219" s="130"/>
      <c r="AU219" s="130"/>
      <c r="AV219" s="130"/>
      <c r="AW219" s="130"/>
      <c r="AX219" s="130"/>
      <c r="AY219" s="130"/>
      <c r="AZ219" s="130"/>
      <c r="BA219" s="130"/>
      <c r="BB219" s="130"/>
      <c r="BC219" s="130"/>
      <c r="BD219" s="102"/>
      <c r="BE219" s="102"/>
      <c r="BF219" s="102"/>
      <c r="BG219" s="102"/>
      <c r="BH219" s="68"/>
      <c r="BI219" s="68"/>
      <c r="BJ219" s="68"/>
      <c r="BK219" s="68"/>
    </row>
    <row r="220" spans="3:66" ht="12" customHeight="1" x14ac:dyDescent="0.15">
      <c r="C220" s="144" t="s">
        <v>207</v>
      </c>
      <c r="D220" s="146" t="s">
        <v>200</v>
      </c>
      <c r="E220" s="37">
        <f>IF(W208="","",W208)</f>
        <v>15</v>
      </c>
      <c r="F220" s="28" t="str">
        <f t="shared" si="69"/>
        <v>-</v>
      </c>
      <c r="G220" s="176">
        <f>IF(U208="","",U208)</f>
        <v>11</v>
      </c>
      <c r="H220" s="423"/>
      <c r="I220" s="41">
        <f>IF(W211="","",W211)</f>
        <v>9</v>
      </c>
      <c r="J220" s="28" t="str">
        <f t="shared" si="70"/>
        <v>-</v>
      </c>
      <c r="K220" s="176">
        <f>IF(U211="","",U211)</f>
        <v>15</v>
      </c>
      <c r="L220" s="423"/>
      <c r="M220" s="176">
        <f>IF(W214="","",W214)</f>
        <v>15</v>
      </c>
      <c r="N220" s="28" t="str">
        <f t="shared" si="71"/>
        <v>-</v>
      </c>
      <c r="O220" s="176">
        <f>IF(U214="","",U214)</f>
        <v>6</v>
      </c>
      <c r="P220" s="423"/>
      <c r="Q220" s="41">
        <f>IF(W217="","",W217)</f>
        <v>13</v>
      </c>
      <c r="R220" s="176" t="str">
        <f t="shared" si="72"/>
        <v>-</v>
      </c>
      <c r="S220" s="176">
        <f>IF(U217="","",U217)</f>
        <v>15</v>
      </c>
      <c r="T220" s="423"/>
      <c r="U220" s="370"/>
      <c r="V220" s="356"/>
      <c r="W220" s="356"/>
      <c r="X220" s="357"/>
      <c r="Y220" s="27">
        <v>8</v>
      </c>
      <c r="Z220" s="28" t="str">
        <f t="shared" si="68"/>
        <v>-</v>
      </c>
      <c r="AA220" s="29">
        <v>15</v>
      </c>
      <c r="AB220" s="305"/>
      <c r="AC220" s="310"/>
      <c r="AD220" s="311"/>
      <c r="AE220" s="311"/>
      <c r="AF220" s="312"/>
      <c r="AG220" s="59"/>
      <c r="AH220" s="2">
        <f>COUNTIF(E219:AB221,"○")</f>
        <v>3</v>
      </c>
      <c r="AI220" s="3">
        <f>COUNTIF(E219:AB221,"×")</f>
        <v>2</v>
      </c>
      <c r="AJ220" s="48">
        <f>(IF((E219&gt;G219),1,0))+(IF((E220&gt;G220),1,0))+(IF((E221&gt;G221),1,0))+(IF((I219&gt;K219),1,0))+(IF((I220&gt;K220),1,0))+(IF((I221&gt;K221),1,0))+(IF((M219&gt;O219),1,0))+(IF((M220&gt;O220),1,0))+(IF((M221&gt;O221),1,0))+(IF((Q219&gt;S219),1,0))+(IF((Q220&gt;S220),1,0))+(IF((Q221&gt;S221),1,0))+(IF((U219&gt;W219),1,0))+(IF((U220&gt;W220),1,0))+(IF((U221&gt;W221),1,0))+(IF((Y219&gt;AA219),1,0))+(IF((Y220&gt;AA220),1,0))+(IF((Y221&gt;AA221),1,0))</f>
        <v>6</v>
      </c>
      <c r="AK220" s="49">
        <f>(IF((E219&lt;G219),1,0))+(IF((E220&lt;G220),1,0))+(IF((E221&lt;G221),1,0))+(IF((I219&lt;K219),1,0))+(IF((I220&lt;K220),1,0))+(IF((I221&lt;K221),1,0))+(IF((M219&lt;O219),1,0))+(IF((M220&lt;O220),1,0))+(IF((M221&lt;O221),1,0))+(IF((Q219&lt;S219),1,0))+(IF((Q220&lt;S220),1,0))+(IF((Q221&lt;S221),1,0))+(IF((U219&lt;W219),1,0))+(IF((U220&lt;W220),1,0))+(IF((U221&lt;W221),1,0))+(IF((Y219&lt;AA219),1,0))+(IF((Y220&lt;AA220),1,0))+(IF((Y221&lt;AA221),1,0))</f>
        <v>6</v>
      </c>
      <c r="AL220" s="50">
        <f>AJ220-AK220</f>
        <v>0</v>
      </c>
      <c r="AM220" s="3">
        <f>SUM(E219:E221,I219:I221,M219:M221,Q219:Q221,U219:U221,Y219:Y221)</f>
        <v>146</v>
      </c>
      <c r="AN220" s="3">
        <f>SUM(G219:G221,K219:K221,O219:O221,S219:S221,W219:W221,AA219:AA221)</f>
        <v>151</v>
      </c>
      <c r="AO220" s="5">
        <f>AM220-AN220</f>
        <v>-5</v>
      </c>
      <c r="AP220" s="88"/>
      <c r="AQ220" s="130"/>
      <c r="AR220" s="130"/>
      <c r="AS220" s="130"/>
      <c r="AT220" s="130"/>
      <c r="AU220" s="130"/>
      <c r="AV220" s="130"/>
      <c r="AW220" s="130"/>
      <c r="AX220" s="130"/>
      <c r="AY220" s="130"/>
      <c r="AZ220" s="130"/>
      <c r="BA220" s="130"/>
      <c r="BB220" s="130"/>
      <c r="BC220" s="130"/>
      <c r="BD220" s="130"/>
      <c r="BE220" s="130"/>
      <c r="BF220" s="130"/>
      <c r="BG220" s="102"/>
      <c r="BH220" s="102"/>
      <c r="BI220" s="102"/>
      <c r="BJ220" s="102"/>
      <c r="BK220" s="68"/>
      <c r="BL220" s="68"/>
      <c r="BM220" s="68"/>
      <c r="BN220" s="68"/>
    </row>
    <row r="221" spans="3:66" ht="12" customHeight="1" x14ac:dyDescent="0.15">
      <c r="C221" s="151"/>
      <c r="D221" s="152" t="s">
        <v>135</v>
      </c>
      <c r="E221" s="37" t="str">
        <f>IF(W209="","",W209)</f>
        <v/>
      </c>
      <c r="F221" s="28" t="str">
        <f t="shared" si="69"/>
        <v/>
      </c>
      <c r="G221" s="176" t="str">
        <f>IF(U209="","",U209)</f>
        <v/>
      </c>
      <c r="H221" s="424"/>
      <c r="I221" s="41">
        <f>IF(W212="","",W212)</f>
        <v>7</v>
      </c>
      <c r="J221" s="28" t="str">
        <f t="shared" si="70"/>
        <v>-</v>
      </c>
      <c r="K221" s="176">
        <f>IF(U212="","",U212)</f>
        <v>15</v>
      </c>
      <c r="L221" s="424"/>
      <c r="M221" s="176" t="str">
        <f>IF(W215="","",W215)</f>
        <v/>
      </c>
      <c r="N221" s="28" t="str">
        <f t="shared" si="71"/>
        <v/>
      </c>
      <c r="O221" s="176" t="str">
        <f>IF(U215="","",U215)</f>
        <v/>
      </c>
      <c r="P221" s="424"/>
      <c r="Q221" s="41" t="str">
        <f>IF(W218="","",W218)</f>
        <v/>
      </c>
      <c r="R221" s="176" t="str">
        <f t="shared" si="72"/>
        <v/>
      </c>
      <c r="S221" s="176" t="str">
        <f>IF(U218="","",U218)</f>
        <v/>
      </c>
      <c r="T221" s="424"/>
      <c r="U221" s="370"/>
      <c r="V221" s="356"/>
      <c r="W221" s="356"/>
      <c r="X221" s="357"/>
      <c r="Y221" s="27">
        <v>15</v>
      </c>
      <c r="Z221" s="28" t="str">
        <f t="shared" si="68"/>
        <v>-</v>
      </c>
      <c r="AA221" s="29">
        <v>13</v>
      </c>
      <c r="AB221" s="306"/>
      <c r="AC221" s="9">
        <f>AH220</f>
        <v>3</v>
      </c>
      <c r="AD221" s="10" t="s">
        <v>30</v>
      </c>
      <c r="AE221" s="10">
        <f>AI220</f>
        <v>2</v>
      </c>
      <c r="AF221" s="11" t="s">
        <v>27</v>
      </c>
      <c r="AG221" s="59"/>
      <c r="AH221" s="18"/>
      <c r="AI221" s="19"/>
      <c r="AJ221" s="55"/>
      <c r="AK221" s="56"/>
      <c r="AL221" s="23"/>
      <c r="AM221" s="19"/>
      <c r="AN221" s="19"/>
      <c r="AO221" s="23"/>
      <c r="AP221" s="88"/>
      <c r="AQ221" s="130"/>
      <c r="AR221" s="130"/>
      <c r="AS221" s="130"/>
      <c r="AT221" s="130"/>
      <c r="AU221" s="130"/>
      <c r="AV221" s="130"/>
      <c r="AW221" s="130"/>
      <c r="AX221" s="130"/>
      <c r="AY221" s="130"/>
      <c r="AZ221" s="130"/>
      <c r="BA221" s="130"/>
      <c r="BB221" s="130"/>
      <c r="BC221" s="130"/>
      <c r="BD221" s="130"/>
      <c r="BE221" s="130"/>
      <c r="BF221" s="130"/>
      <c r="BG221" s="102"/>
      <c r="BH221" s="102"/>
      <c r="BI221" s="102"/>
      <c r="BJ221" s="102"/>
      <c r="BK221" s="68"/>
      <c r="BL221" s="68"/>
      <c r="BM221" s="68"/>
      <c r="BN221" s="68"/>
    </row>
    <row r="222" spans="3:66" ht="12" customHeight="1" x14ac:dyDescent="0.15">
      <c r="C222" s="147" t="s">
        <v>189</v>
      </c>
      <c r="D222" s="150" t="s">
        <v>62</v>
      </c>
      <c r="E222" s="57">
        <f>IF(AA207="","",AA207)</f>
        <v>15</v>
      </c>
      <c r="F222" s="40" t="str">
        <f t="shared" si="69"/>
        <v>-</v>
      </c>
      <c r="G222" s="175">
        <f>IF(Y207="","",Y207)</f>
        <v>9</v>
      </c>
      <c r="H222" s="301" t="str">
        <f>IF(AB207="","",IF(AB207="○","×",IF(AB207="×","○")))</f>
        <v>○</v>
      </c>
      <c r="I222" s="43">
        <f>IF(AA210="","",AA210)</f>
        <v>9</v>
      </c>
      <c r="J222" s="40" t="str">
        <f t="shared" si="70"/>
        <v>-</v>
      </c>
      <c r="K222" s="175">
        <f>IF(Y210="","",Y210)</f>
        <v>15</v>
      </c>
      <c r="L222" s="303" t="str">
        <f>IF(AB210="","",IF(AB210="○","×",IF(AB210="×","○")))</f>
        <v>×</v>
      </c>
      <c r="M222" s="175">
        <f>IF(AA213="","",AA213)</f>
        <v>5</v>
      </c>
      <c r="N222" s="40" t="str">
        <f t="shared" si="71"/>
        <v>-</v>
      </c>
      <c r="O222" s="175">
        <f>IF(Y213="","",Y213)</f>
        <v>15</v>
      </c>
      <c r="P222" s="303" t="str">
        <f>IF(AB213="","",IF(AB213="○","×",IF(AB213="×","○")))</f>
        <v>○</v>
      </c>
      <c r="Q222" s="43">
        <f>IF(AA216="","",AA216)</f>
        <v>4</v>
      </c>
      <c r="R222" s="40" t="str">
        <f t="shared" si="72"/>
        <v>-</v>
      </c>
      <c r="S222" s="175">
        <f>IF(Y216="","",Y216)</f>
        <v>15</v>
      </c>
      <c r="T222" s="303" t="str">
        <f>IF(AB216="","",IF(AB216="○","×",IF(AB216="×","○")))</f>
        <v>×</v>
      </c>
      <c r="U222" s="43">
        <f>IF(AA219="","",AA219)</f>
        <v>10</v>
      </c>
      <c r="V222" s="40" t="str">
        <f>IF(U222="","","-")</f>
        <v>-</v>
      </c>
      <c r="W222" s="175">
        <f>IF(Y219="","",Y219)</f>
        <v>15</v>
      </c>
      <c r="X222" s="303" t="str">
        <f>IF(AB219="","",IF(AB219="○","×",IF(AB219="×","○")))</f>
        <v>×</v>
      </c>
      <c r="Y222" s="367"/>
      <c r="Z222" s="368"/>
      <c r="AA222" s="368"/>
      <c r="AB222" s="368"/>
      <c r="AC222" s="307" t="s">
        <v>305</v>
      </c>
      <c r="AD222" s="308"/>
      <c r="AE222" s="308"/>
      <c r="AF222" s="309"/>
      <c r="AG222" s="60"/>
      <c r="AH222" s="2"/>
      <c r="AI222" s="3"/>
      <c r="AJ222" s="48"/>
      <c r="AK222" s="49"/>
      <c r="AL222" s="5"/>
      <c r="AM222" s="3"/>
      <c r="AN222" s="3"/>
      <c r="AO222" s="5"/>
      <c r="AP222" s="88"/>
      <c r="AQ222" s="130"/>
      <c r="AR222" s="130"/>
      <c r="AS222" s="130"/>
      <c r="AT222" s="130"/>
      <c r="AU222" s="130"/>
      <c r="AV222" s="130"/>
      <c r="AW222" s="130"/>
      <c r="AX222" s="130"/>
      <c r="AY222" s="130"/>
      <c r="AZ222" s="130"/>
      <c r="BA222" s="130"/>
      <c r="BB222" s="130"/>
      <c r="BC222" s="130"/>
      <c r="BD222" s="130"/>
      <c r="BE222" s="130"/>
      <c r="BF222" s="130"/>
      <c r="BG222" s="102"/>
      <c r="BH222" s="102"/>
      <c r="BI222" s="102"/>
      <c r="BJ222" s="102"/>
      <c r="BK222" s="68"/>
      <c r="BL222" s="68"/>
      <c r="BM222" s="68"/>
      <c r="BN222" s="68"/>
    </row>
    <row r="223" spans="3:66" ht="12" customHeight="1" x14ac:dyDescent="0.15">
      <c r="C223" s="147" t="s">
        <v>187</v>
      </c>
      <c r="D223" s="146" t="s">
        <v>274</v>
      </c>
      <c r="E223" s="37">
        <f>IF(AA208="","",AA208)</f>
        <v>15</v>
      </c>
      <c r="F223" s="28" t="str">
        <f t="shared" si="69"/>
        <v>-</v>
      </c>
      <c r="G223" s="176">
        <f>IF(Y208="","",Y208)</f>
        <v>9</v>
      </c>
      <c r="H223" s="302" t="str">
        <f>IF(J211="","",J211)</f>
        <v/>
      </c>
      <c r="I223" s="41">
        <f>IF(AA211="","",AA211)</f>
        <v>13</v>
      </c>
      <c r="J223" s="28" t="str">
        <f t="shared" si="70"/>
        <v>-</v>
      </c>
      <c r="K223" s="176">
        <f>IF(Y211="","",Y211)</f>
        <v>15</v>
      </c>
      <c r="L223" s="304" t="str">
        <f>IF(N217="","",N217)</f>
        <v>-</v>
      </c>
      <c r="M223" s="176">
        <f>IF(AA214="","",AA214)</f>
        <v>15</v>
      </c>
      <c r="N223" s="28" t="str">
        <f t="shared" si="71"/>
        <v>-</v>
      </c>
      <c r="O223" s="176">
        <f>IF(Y214="","",Y214)</f>
        <v>10</v>
      </c>
      <c r="P223" s="304" t="str">
        <f>IF(R217="","",R217)</f>
        <v/>
      </c>
      <c r="Q223" s="41">
        <f>IF(AA217="","",AA217)</f>
        <v>13</v>
      </c>
      <c r="R223" s="28" t="str">
        <f t="shared" si="72"/>
        <v>-</v>
      </c>
      <c r="S223" s="176">
        <f>IF(Y217="","",Y217)</f>
        <v>15</v>
      </c>
      <c r="T223" s="304" t="str">
        <f>IF(V217="","",V217)</f>
        <v>-</v>
      </c>
      <c r="U223" s="41">
        <f>IF(AA220="","",AA220)</f>
        <v>15</v>
      </c>
      <c r="V223" s="28" t="str">
        <f>IF(U223="","","-")</f>
        <v>-</v>
      </c>
      <c r="W223" s="176">
        <f>IF(Y220="","",Y220)</f>
        <v>8</v>
      </c>
      <c r="X223" s="304" t="str">
        <f>IF(Z217="","",Z217)</f>
        <v>-</v>
      </c>
      <c r="Y223" s="370"/>
      <c r="Z223" s="356"/>
      <c r="AA223" s="356"/>
      <c r="AB223" s="356"/>
      <c r="AC223" s="310"/>
      <c r="AD223" s="311"/>
      <c r="AE223" s="311"/>
      <c r="AF223" s="312"/>
      <c r="AG223" s="60"/>
      <c r="AH223" s="2">
        <f>COUNTIF(E222:AB224,"○")</f>
        <v>2</v>
      </c>
      <c r="AI223" s="3">
        <f>COUNTIF(E222:AB224,"×")</f>
        <v>3</v>
      </c>
      <c r="AJ223" s="48">
        <f>(IF((E222&gt;G222),1,0))+(IF((E223&gt;G223),1,0))+(IF((E224&gt;G224),1,0))+(IF((I222&gt;K222),1,0))+(IF((I223&gt;K223),1,0))+(IF((I224&gt;K224),1,0))+(IF((M222&gt;O222),1,0))+(IF((M223&gt;O223),1,0))+(IF((M224&gt;O224),1,0))+(IF((Q222&gt;S222),1,0))+(IF((Q223&gt;S223),1,0))+(IF((Q224&gt;S224),1,0))+(IF((U222&gt;W222),1,0))+(IF((U223&gt;W223),1,0))+(IF((U224&gt;W224),1,0))+(IF((Y222&gt;AA222),1,0))+(IF((Y223&gt;AA223),1,0))+(IF((Y224&gt;AA224),1,0))</f>
        <v>5</v>
      </c>
      <c r="AK223" s="49">
        <f>(IF((E222&lt;G222),1,0))+(IF((E223&lt;G223),1,0))+(IF((E224&lt;G224),1,0))+(IF((I222&lt;K222),1,0))+(IF((I223&lt;K223),1,0))+(IF((I224&lt;K224),1,0))+(IF((M222&lt;O222),1,0))+(IF((M223&lt;O223),1,0))+(IF((M224&lt;O224),1,0))+(IF((Q222&lt;S222),1,0))+(IF((Q223&lt;S223),1,0))+(IF((Q224&lt;S224),1,0))+(IF((U222&lt;W222),1,0))+(IF((U223&lt;W223),1,0))+(IF((U224&lt;W224),1,0))+(IF((Y222&lt;AA222),1,0))+(IF((Y223&lt;AA223),1,0))+(IF((Y224&lt;AA224),1,0))</f>
        <v>7</v>
      </c>
      <c r="AL223" s="50">
        <f>AJ223-AK223</f>
        <v>-2</v>
      </c>
      <c r="AM223" s="3">
        <f>SUM(E222:E224,I222:I224,M222:M224,Q222:Q224,U222:U224,Y222:Y224)</f>
        <v>142</v>
      </c>
      <c r="AN223" s="3">
        <f>SUM(G222:G224,K222:K224,O222:O224,S222:S224,W222:W224,AA222:AA224)</f>
        <v>149</v>
      </c>
      <c r="AO223" s="5">
        <f>AM223-AN223</f>
        <v>-7</v>
      </c>
      <c r="AP223" s="88"/>
      <c r="AQ223" s="130"/>
      <c r="AR223" s="130"/>
      <c r="AS223" s="130"/>
      <c r="AT223" s="130"/>
      <c r="AU223" s="130"/>
      <c r="AV223" s="130"/>
      <c r="AW223" s="130"/>
      <c r="AX223" s="130"/>
      <c r="AY223" s="130"/>
      <c r="AZ223" s="130"/>
      <c r="BA223" s="130"/>
      <c r="BB223" s="130"/>
      <c r="BC223" s="130"/>
      <c r="BD223" s="130"/>
      <c r="BE223" s="130"/>
      <c r="BF223" s="130"/>
      <c r="BG223" s="102"/>
      <c r="BH223" s="102"/>
      <c r="BI223" s="102"/>
      <c r="BJ223" s="102"/>
      <c r="BK223" s="68"/>
      <c r="BL223" s="68"/>
      <c r="BM223" s="68"/>
      <c r="BN223" s="68"/>
    </row>
    <row r="224" spans="3:66" ht="12" customHeight="1" thickBot="1" x14ac:dyDescent="0.2">
      <c r="C224" s="153"/>
      <c r="D224" s="154" t="s">
        <v>82</v>
      </c>
      <c r="E224" s="44" t="str">
        <f>IF(AA209="","",AA209)</f>
        <v/>
      </c>
      <c r="F224" s="45" t="str">
        <f t="shared" si="69"/>
        <v/>
      </c>
      <c r="G224" s="177" t="str">
        <f>IF(Y209="","",Y209)</f>
        <v/>
      </c>
      <c r="H224" s="313" t="str">
        <f>IF(J212="","",J212)</f>
        <v/>
      </c>
      <c r="I224" s="46" t="str">
        <f>IF(AA212="","",AA212)</f>
        <v/>
      </c>
      <c r="J224" s="45" t="str">
        <f t="shared" si="70"/>
        <v/>
      </c>
      <c r="K224" s="177" t="str">
        <f>IF(Y212="","",Y212)</f>
        <v/>
      </c>
      <c r="L224" s="314" t="str">
        <f>IF(N218="","",N218)</f>
        <v/>
      </c>
      <c r="M224" s="177">
        <f>IF(AA215="","",AA215)</f>
        <v>15</v>
      </c>
      <c r="N224" s="45" t="str">
        <f t="shared" si="71"/>
        <v>-</v>
      </c>
      <c r="O224" s="177">
        <f>IF(Y215="","",Y215)</f>
        <v>8</v>
      </c>
      <c r="P224" s="314" t="str">
        <f>IF(R218="","",R218)</f>
        <v/>
      </c>
      <c r="Q224" s="46" t="str">
        <f>IF(AA218="","",AA218)</f>
        <v/>
      </c>
      <c r="R224" s="45" t="str">
        <f t="shared" si="72"/>
        <v/>
      </c>
      <c r="S224" s="177" t="str">
        <f>IF(Y218="","",Y218)</f>
        <v/>
      </c>
      <c r="T224" s="314" t="str">
        <f>IF(V218="","",V218)</f>
        <v/>
      </c>
      <c r="U224" s="46">
        <f>IF(AA221="","",AA221)</f>
        <v>13</v>
      </c>
      <c r="V224" s="45" t="str">
        <f>IF(U224="","","-")</f>
        <v>-</v>
      </c>
      <c r="W224" s="177">
        <f>IF(Y221="","",Y221)</f>
        <v>15</v>
      </c>
      <c r="X224" s="314" t="str">
        <f>IF(Z218="","",Z218)</f>
        <v/>
      </c>
      <c r="Y224" s="373"/>
      <c r="Z224" s="374"/>
      <c r="AA224" s="374"/>
      <c r="AB224" s="374"/>
      <c r="AC224" s="24">
        <f>AH223</f>
        <v>2</v>
      </c>
      <c r="AD224" s="25" t="s">
        <v>30</v>
      </c>
      <c r="AE224" s="25">
        <f>AI223</f>
        <v>3</v>
      </c>
      <c r="AF224" s="26" t="s">
        <v>27</v>
      </c>
      <c r="AG224" s="60"/>
      <c r="AH224" s="18"/>
      <c r="AI224" s="19"/>
      <c r="AJ224" s="55"/>
      <c r="AK224" s="56"/>
      <c r="AL224" s="23"/>
      <c r="AM224" s="19"/>
      <c r="AN224" s="19"/>
      <c r="AO224" s="23"/>
      <c r="AP224" s="88"/>
      <c r="AQ224" s="130"/>
      <c r="AR224" s="130"/>
      <c r="AS224" s="130"/>
      <c r="AT224" s="130"/>
      <c r="AU224" s="130"/>
      <c r="AV224" s="130"/>
      <c r="AW224" s="130"/>
      <c r="AX224" s="130"/>
      <c r="AY224" s="130"/>
      <c r="AZ224" s="130"/>
      <c r="BA224" s="130"/>
      <c r="BB224" s="130"/>
      <c r="BC224" s="130"/>
      <c r="BD224" s="130"/>
      <c r="BE224" s="130"/>
      <c r="BF224" s="130"/>
      <c r="BG224" s="102"/>
      <c r="BH224" s="102"/>
      <c r="BI224" s="102"/>
      <c r="BJ224" s="102"/>
      <c r="BK224" s="68"/>
      <c r="BL224" s="68"/>
      <c r="BM224" s="68"/>
      <c r="BN224" s="68"/>
    </row>
    <row r="225" spans="1:76" ht="12" customHeight="1" thickBot="1" x14ac:dyDescent="0.2">
      <c r="C225" s="104"/>
      <c r="D225" s="88"/>
      <c r="E225" s="130"/>
      <c r="F225" s="130"/>
      <c r="G225" s="130"/>
      <c r="H225" s="130"/>
      <c r="I225" s="130"/>
      <c r="J225" s="130"/>
      <c r="K225" s="130"/>
      <c r="L225" s="130"/>
      <c r="M225" s="130"/>
      <c r="N225" s="130"/>
      <c r="O225" s="130"/>
      <c r="P225" s="130"/>
      <c r="Q225" s="130"/>
      <c r="R225" s="130"/>
      <c r="S225" s="130"/>
      <c r="T225" s="130"/>
      <c r="U225" s="102"/>
      <c r="V225" s="102"/>
      <c r="W225" s="102"/>
      <c r="X225" s="102"/>
      <c r="Y225" s="68"/>
      <c r="Z225" s="68"/>
      <c r="AA225" s="68"/>
      <c r="AB225" s="130"/>
      <c r="AC225" s="130"/>
      <c r="AD225" s="130"/>
      <c r="AE225" s="130"/>
      <c r="AF225" s="130"/>
      <c r="AG225" s="130"/>
      <c r="AH225" s="130"/>
      <c r="AI225" s="130"/>
      <c r="AJ225" s="130"/>
      <c r="AK225" s="130"/>
      <c r="AL225" s="130"/>
      <c r="AM225" s="130"/>
      <c r="AN225" s="130"/>
      <c r="AO225" s="130"/>
      <c r="AP225" s="130"/>
      <c r="AQ225" s="130"/>
      <c r="AR225" s="130"/>
      <c r="AS225" s="130"/>
      <c r="AT225" s="130"/>
      <c r="AU225" s="130"/>
      <c r="AV225" s="130"/>
      <c r="AW225" s="130"/>
      <c r="AX225" s="130"/>
      <c r="AY225" s="130"/>
      <c r="AZ225" s="130"/>
      <c r="BA225" s="130"/>
      <c r="BB225" s="130"/>
      <c r="BC225" s="102"/>
      <c r="BD225" s="102"/>
      <c r="BE225" s="102"/>
      <c r="BF225" s="102"/>
      <c r="BG225" s="68"/>
      <c r="BH225" s="68"/>
      <c r="BI225" s="68"/>
      <c r="BJ225" s="211"/>
      <c r="BK225" s="210"/>
      <c r="BL225" s="210"/>
      <c r="BM225" s="210"/>
      <c r="BN225" s="210"/>
      <c r="BO225" s="210"/>
      <c r="BP225" s="210"/>
      <c r="BQ225" s="210"/>
      <c r="BR225" s="210"/>
      <c r="BS225" s="210"/>
      <c r="BT225" s="210"/>
      <c r="BU225" s="210"/>
      <c r="BV225" s="210"/>
      <c r="BW225" s="210"/>
      <c r="BX225" s="210"/>
    </row>
    <row r="226" spans="1:76" ht="12" customHeight="1" x14ac:dyDescent="0.15">
      <c r="A226" s="108"/>
      <c r="B226" s="108"/>
      <c r="C226" s="133"/>
      <c r="D226" s="134"/>
      <c r="E226" s="135"/>
      <c r="F226" s="135"/>
      <c r="G226" s="135"/>
      <c r="H226" s="135"/>
      <c r="I226" s="135"/>
      <c r="J226" s="135"/>
      <c r="K226" s="135"/>
      <c r="L226" s="135"/>
      <c r="M226" s="135"/>
      <c r="N226" s="135"/>
      <c r="O226" s="135"/>
      <c r="P226" s="135"/>
      <c r="Q226" s="135"/>
      <c r="R226" s="135"/>
      <c r="S226" s="135"/>
      <c r="T226" s="135"/>
      <c r="U226" s="136"/>
      <c r="V226" s="136"/>
      <c r="W226" s="136"/>
      <c r="X226" s="136"/>
      <c r="Y226" s="123"/>
      <c r="Z226" s="123"/>
      <c r="AA226" s="123"/>
      <c r="AB226" s="123"/>
      <c r="AC226" s="123"/>
      <c r="AD226" s="123"/>
      <c r="AE226" s="123"/>
      <c r="AF226" s="123"/>
      <c r="AG226" s="123"/>
      <c r="AH226" s="123"/>
      <c r="AI226" s="123"/>
      <c r="AJ226" s="123"/>
      <c r="AK226" s="123"/>
      <c r="AL226" s="123"/>
      <c r="AM226" s="123"/>
      <c r="AN226" s="123"/>
      <c r="AO226" s="123"/>
      <c r="AP226" s="133"/>
      <c r="AQ226" s="134"/>
      <c r="AR226" s="135"/>
      <c r="AS226" s="135"/>
      <c r="AT226" s="135"/>
      <c r="AU226" s="135"/>
      <c r="AV226" s="135"/>
      <c r="AW226" s="135"/>
      <c r="AX226" s="135"/>
      <c r="AY226" s="135"/>
      <c r="AZ226" s="135"/>
      <c r="BA226" s="135"/>
      <c r="BB226" s="135"/>
      <c r="BC226" s="135"/>
      <c r="BD226" s="135"/>
      <c r="BE226" s="135"/>
      <c r="BF226" s="135"/>
      <c r="BG226" s="135"/>
      <c r="BH226" s="136"/>
      <c r="BI226" s="136"/>
      <c r="BJ226" s="102"/>
      <c r="BK226" s="102"/>
      <c r="BL226" s="68"/>
      <c r="BM226" s="68"/>
      <c r="BN226" s="68"/>
      <c r="BO226" s="68"/>
    </row>
    <row r="227" spans="1:76" ht="12" customHeight="1" thickBot="1" x14ac:dyDescent="0.2">
      <c r="C227" s="104"/>
      <c r="D227" s="88"/>
      <c r="E227" s="102"/>
      <c r="F227" s="103"/>
      <c r="G227" s="102"/>
      <c r="H227" s="102"/>
      <c r="I227" s="102"/>
      <c r="J227" s="103"/>
      <c r="K227" s="102"/>
      <c r="L227" s="102"/>
      <c r="M227" s="102"/>
      <c r="N227" s="103"/>
      <c r="O227" s="102"/>
      <c r="P227" s="102"/>
      <c r="Q227" s="102"/>
      <c r="R227" s="102"/>
      <c r="S227" s="102"/>
      <c r="T227" s="102"/>
      <c r="U227" s="68"/>
      <c r="V227" s="68"/>
      <c r="W227" s="68"/>
      <c r="X227" s="68"/>
      <c r="Y227" s="81"/>
      <c r="Z227" s="81"/>
      <c r="AA227" s="81"/>
      <c r="AB227" s="81"/>
      <c r="AC227" s="81"/>
      <c r="AD227" s="81"/>
      <c r="AE227" s="81"/>
      <c r="AF227" s="81"/>
      <c r="AG227" s="81"/>
      <c r="AH227" s="81"/>
      <c r="AI227" s="81"/>
      <c r="AJ227" s="81"/>
      <c r="AK227" s="81"/>
      <c r="AL227" s="81"/>
      <c r="AM227" s="81"/>
      <c r="AN227" s="81"/>
      <c r="AO227" s="81"/>
      <c r="AP227" s="68"/>
    </row>
    <row r="228" spans="1:76" ht="12" customHeight="1" x14ac:dyDescent="0.15">
      <c r="C228" s="400" t="s">
        <v>16</v>
      </c>
      <c r="D228" s="401"/>
      <c r="E228" s="404" t="str">
        <f>C230</f>
        <v>山下明子</v>
      </c>
      <c r="F228" s="386"/>
      <c r="G228" s="386"/>
      <c r="H228" s="405"/>
      <c r="I228" s="385" t="str">
        <f>C233</f>
        <v>松本沙織</v>
      </c>
      <c r="J228" s="386"/>
      <c r="K228" s="386"/>
      <c r="L228" s="405"/>
      <c r="M228" s="385" t="str">
        <f>C236</f>
        <v>福田理恵</v>
      </c>
      <c r="N228" s="386"/>
      <c r="O228" s="386"/>
      <c r="P228" s="405"/>
      <c r="Q228" s="385" t="str">
        <f>C239</f>
        <v>田邊文子</v>
      </c>
      <c r="R228" s="386"/>
      <c r="S228" s="386"/>
      <c r="T228" s="387"/>
      <c r="U228" s="322" t="s">
        <v>21</v>
      </c>
      <c r="V228" s="323"/>
      <c r="W228" s="323"/>
      <c r="X228" s="324"/>
      <c r="Y228" s="1"/>
      <c r="Z228" s="327" t="s">
        <v>23</v>
      </c>
      <c r="AA228" s="329"/>
      <c r="AB228" s="327" t="s">
        <v>24</v>
      </c>
      <c r="AC228" s="328"/>
      <c r="AD228" s="329"/>
      <c r="AE228" s="330" t="s">
        <v>25</v>
      </c>
      <c r="AF228" s="331"/>
      <c r="AG228" s="332"/>
      <c r="AP228" s="384" t="s">
        <v>16</v>
      </c>
      <c r="AQ228" s="384"/>
      <c r="AR228" s="384"/>
      <c r="AS228" s="384"/>
      <c r="AT228" s="384"/>
      <c r="AU228" s="384"/>
      <c r="AV228" s="384"/>
      <c r="AW228" s="384"/>
      <c r="AX228" s="384"/>
      <c r="AY228" s="384"/>
    </row>
    <row r="229" spans="1:76" ht="12" customHeight="1" thickBot="1" x14ac:dyDescent="0.2">
      <c r="C229" s="402"/>
      <c r="D229" s="403"/>
      <c r="E229" s="406" t="str">
        <f>C231</f>
        <v>石井美紀</v>
      </c>
      <c r="F229" s="390"/>
      <c r="G229" s="390"/>
      <c r="H229" s="391"/>
      <c r="I229" s="389" t="str">
        <f>C234</f>
        <v>本田容子</v>
      </c>
      <c r="J229" s="390"/>
      <c r="K229" s="390"/>
      <c r="L229" s="391"/>
      <c r="M229" s="389" t="str">
        <f>C237</f>
        <v>田中昌美</v>
      </c>
      <c r="N229" s="390"/>
      <c r="O229" s="390"/>
      <c r="P229" s="391"/>
      <c r="Q229" s="389" t="str">
        <f>C240</f>
        <v>阿部一恵</v>
      </c>
      <c r="R229" s="390"/>
      <c r="S229" s="390"/>
      <c r="T229" s="393"/>
      <c r="U229" s="364" t="s">
        <v>22</v>
      </c>
      <c r="V229" s="365"/>
      <c r="W229" s="365"/>
      <c r="X229" s="366"/>
      <c r="Y229" s="1"/>
      <c r="Z229" s="172" t="s">
        <v>26</v>
      </c>
      <c r="AA229" s="174" t="s">
        <v>27</v>
      </c>
      <c r="AB229" s="172" t="s">
        <v>20</v>
      </c>
      <c r="AC229" s="174" t="s">
        <v>28</v>
      </c>
      <c r="AD229" s="173" t="s">
        <v>29</v>
      </c>
      <c r="AE229" s="174" t="s">
        <v>20</v>
      </c>
      <c r="AF229" s="174" t="s">
        <v>28</v>
      </c>
      <c r="AG229" s="173" t="s">
        <v>29</v>
      </c>
      <c r="AP229" s="384"/>
      <c r="AQ229" s="384"/>
      <c r="AR229" s="384"/>
      <c r="AS229" s="384"/>
      <c r="AT229" s="384"/>
      <c r="AU229" s="384"/>
      <c r="AV229" s="384"/>
      <c r="AW229" s="384"/>
      <c r="AX229" s="384"/>
      <c r="AY229" s="384"/>
    </row>
    <row r="230" spans="1:76" ht="12" customHeight="1" x14ac:dyDescent="0.15">
      <c r="C230" s="213" t="s">
        <v>183</v>
      </c>
      <c r="D230" s="155" t="s">
        <v>64</v>
      </c>
      <c r="E230" s="352"/>
      <c r="F230" s="353"/>
      <c r="G230" s="353"/>
      <c r="H230" s="354"/>
      <c r="I230" s="27">
        <v>18</v>
      </c>
      <c r="J230" s="28" t="str">
        <f>IF(I230="","","-")</f>
        <v>-</v>
      </c>
      <c r="K230" s="29">
        <v>21</v>
      </c>
      <c r="L230" s="336" t="str">
        <f>IF(I230&lt;&gt;"",IF(I230&gt;K230,IF(I231&gt;K231,"○",IF(I232&gt;K232,"○","×")),IF(I231&gt;K231,IF(I232&gt;K232,"○","×"),"×")),"")</f>
        <v>×</v>
      </c>
      <c r="M230" s="32">
        <v>21</v>
      </c>
      <c r="N230" s="30" t="str">
        <f t="shared" ref="N230:N235" si="73">IF(M230="","","-")</f>
        <v>-</v>
      </c>
      <c r="O230" s="31">
        <v>0</v>
      </c>
      <c r="P230" s="336" t="str">
        <f>IF(M230&lt;&gt;"",IF(M230&gt;O230,IF(M231&gt;O231,"○",IF(M232&gt;O232,"○","×")),IF(M231&gt;O231,IF(M232&gt;O232,"○","×"),"×")),"")</f>
        <v>○</v>
      </c>
      <c r="Q230" s="32">
        <v>14</v>
      </c>
      <c r="R230" s="30" t="str">
        <f t="shared" ref="R230:R238" si="74">IF(Q230="","","-")</f>
        <v>-</v>
      </c>
      <c r="S230" s="29">
        <v>21</v>
      </c>
      <c r="T230" s="337" t="str">
        <f>IF(Q230&lt;&gt;"",IF(Q230&gt;S230,IF(Q231&gt;S231,"○",IF(Q232&gt;S232,"○","×")),IF(Q231&gt;S231,IF(Q232&gt;S232,"○","×"),"×")),"")</f>
        <v>○</v>
      </c>
      <c r="U230" s="361" t="s">
        <v>306</v>
      </c>
      <c r="V230" s="362"/>
      <c r="W230" s="362"/>
      <c r="X230" s="363"/>
      <c r="Y230" s="1"/>
      <c r="Z230" s="12"/>
      <c r="AA230" s="13"/>
      <c r="AB230" s="178"/>
      <c r="AC230" s="179"/>
      <c r="AD230" s="4"/>
      <c r="AE230" s="13"/>
      <c r="AF230" s="13"/>
      <c r="AG230" s="14"/>
      <c r="AP230" s="384"/>
      <c r="AQ230" s="384"/>
      <c r="AR230" s="384"/>
      <c r="AS230" s="384"/>
      <c r="AT230" s="384"/>
      <c r="AU230" s="384"/>
      <c r="AV230" s="384"/>
      <c r="AW230" s="384"/>
      <c r="AX230" s="384"/>
      <c r="AY230" s="384"/>
    </row>
    <row r="231" spans="1:76" ht="12" customHeight="1" x14ac:dyDescent="0.15">
      <c r="C231" s="156" t="s">
        <v>181</v>
      </c>
      <c r="D231" s="157" t="s">
        <v>64</v>
      </c>
      <c r="E231" s="355"/>
      <c r="F231" s="356"/>
      <c r="G231" s="356"/>
      <c r="H231" s="357"/>
      <c r="I231" s="27">
        <v>11</v>
      </c>
      <c r="J231" s="28" t="str">
        <f>IF(I231="","","-")</f>
        <v>-</v>
      </c>
      <c r="K231" s="33">
        <v>21</v>
      </c>
      <c r="L231" s="333"/>
      <c r="M231" s="27">
        <v>21</v>
      </c>
      <c r="N231" s="28" t="str">
        <f t="shared" si="73"/>
        <v>-</v>
      </c>
      <c r="O231" s="29">
        <v>0</v>
      </c>
      <c r="P231" s="341"/>
      <c r="Q231" s="27">
        <v>21</v>
      </c>
      <c r="R231" s="28" t="str">
        <f t="shared" si="74"/>
        <v>-</v>
      </c>
      <c r="S231" s="29">
        <v>13</v>
      </c>
      <c r="T231" s="305"/>
      <c r="U231" s="310"/>
      <c r="V231" s="311"/>
      <c r="W231" s="311"/>
      <c r="X231" s="312"/>
      <c r="Y231" s="1"/>
      <c r="Z231" s="12">
        <f>COUNTIF(E230:T232,"○")</f>
        <v>2</v>
      </c>
      <c r="AA231" s="13">
        <f>COUNTIF(E230:T232,"×")</f>
        <v>1</v>
      </c>
      <c r="AB231" s="6">
        <f>(IF((E230&gt;G230),1,0))+(IF((E231&gt;G231),1,0))+(IF((E232&gt;G232),1,0))+(IF((I230&gt;K230),1,0))+(IF((I231&gt;K231),1,0))+(IF((I232&gt;K232),1,0))+(IF((M230&gt;O230),1,0))+(IF((M231&gt;O231),1,0))+(IF((M232&gt;O232),1,0))+(IF((Q230&gt;S230),1,0))+(IF((Q231&gt;S231),1,0))+(IF((Q232&gt;S232),1,0))</f>
        <v>4</v>
      </c>
      <c r="AC231" s="7">
        <f>(IF((E230&lt;G230),1,0))+(IF((E231&lt;G231),1,0))+(IF((E232&lt;G232),1,0))+(IF((I230&lt;K230),1,0))+(IF((I231&lt;K231),1,0))+(IF((I232&lt;K232),1,0))+(IF((M230&lt;O230),1,0))+(IF((M231&lt;O231),1,0))+(IF((M232&lt;O232),1,0))+(IF((Q230&lt;S230),1,0))+(IF((Q231&lt;S231),1,0))+(IF((Q232&lt;S232),1,0))</f>
        <v>3</v>
      </c>
      <c r="AD231" s="8">
        <f>AB231-AC231</f>
        <v>1</v>
      </c>
      <c r="AE231" s="13">
        <f>SUM(E230:E232,I230:I232,M230:M232,Q230:Q232)</f>
        <v>127</v>
      </c>
      <c r="AF231" s="13">
        <f>SUM(G230:G232,K230:K232,O230:O232,S230:S232)</f>
        <v>91</v>
      </c>
      <c r="AG231" s="14">
        <f>AE231-AF231</f>
        <v>36</v>
      </c>
      <c r="AP231" s="426" t="s">
        <v>71</v>
      </c>
      <c r="AQ231" s="426"/>
      <c r="AR231" s="426"/>
      <c r="AS231" s="426"/>
      <c r="AT231" s="426"/>
      <c r="AU231" s="426"/>
      <c r="AV231" s="426"/>
      <c r="AW231" s="426"/>
      <c r="AX231" s="426"/>
      <c r="AY231" s="130"/>
    </row>
    <row r="232" spans="1:76" ht="12" customHeight="1" x14ac:dyDescent="0.15">
      <c r="C232" s="156"/>
      <c r="D232" s="158" t="s">
        <v>79</v>
      </c>
      <c r="E232" s="358"/>
      <c r="F232" s="359"/>
      <c r="G232" s="359"/>
      <c r="H232" s="360"/>
      <c r="I232" s="34"/>
      <c r="J232" s="28" t="str">
        <f>IF(I232="","","-")</f>
        <v/>
      </c>
      <c r="K232" s="35"/>
      <c r="L232" s="334"/>
      <c r="M232" s="34"/>
      <c r="N232" s="36" t="str">
        <f t="shared" si="73"/>
        <v/>
      </c>
      <c r="O232" s="35"/>
      <c r="P232" s="334"/>
      <c r="Q232" s="34">
        <v>21</v>
      </c>
      <c r="R232" s="36" t="str">
        <f t="shared" si="74"/>
        <v>-</v>
      </c>
      <c r="S232" s="35">
        <v>15</v>
      </c>
      <c r="T232" s="305"/>
      <c r="U232" s="9">
        <f>Z231</f>
        <v>2</v>
      </c>
      <c r="V232" s="10" t="s">
        <v>30</v>
      </c>
      <c r="W232" s="10">
        <f>AA231</f>
        <v>1</v>
      </c>
      <c r="X232" s="11" t="s">
        <v>27</v>
      </c>
      <c r="Y232" s="1"/>
      <c r="Z232" s="12"/>
      <c r="AA232" s="13"/>
      <c r="AB232" s="12"/>
      <c r="AC232" s="13"/>
      <c r="AD232" s="14"/>
      <c r="AE232" s="13"/>
      <c r="AF232" s="13"/>
      <c r="AG232" s="14"/>
      <c r="AP232" s="426"/>
      <c r="AQ232" s="426"/>
      <c r="AR232" s="426"/>
      <c r="AS232" s="426"/>
      <c r="AT232" s="426"/>
      <c r="AU232" s="426"/>
      <c r="AV232" s="426"/>
      <c r="AW232" s="426"/>
      <c r="AX232" s="426"/>
      <c r="AY232" s="137"/>
    </row>
    <row r="233" spans="1:76" ht="12" customHeight="1" x14ac:dyDescent="0.15">
      <c r="C233" s="159" t="s">
        <v>178</v>
      </c>
      <c r="D233" s="160" t="s">
        <v>177</v>
      </c>
      <c r="E233" s="37">
        <f>IF(K230="","",K230)</f>
        <v>21</v>
      </c>
      <c r="F233" s="28" t="str">
        <f t="shared" ref="F233:F241" si="75">IF(E233="","","-")</f>
        <v>-</v>
      </c>
      <c r="G233" s="176">
        <f>IF(I230="","",I230)</f>
        <v>18</v>
      </c>
      <c r="H233" s="303" t="str">
        <f>IF(L230="","",IF(L230="○","×",IF(L230="×","○")))</f>
        <v>○</v>
      </c>
      <c r="I233" s="367"/>
      <c r="J233" s="368"/>
      <c r="K233" s="368"/>
      <c r="L233" s="369"/>
      <c r="M233" s="51">
        <v>21</v>
      </c>
      <c r="N233" s="40" t="str">
        <f t="shared" si="73"/>
        <v>-</v>
      </c>
      <c r="O233" s="52">
        <v>0</v>
      </c>
      <c r="P233" s="339" t="str">
        <f>IF(M233&lt;&gt;"",IF(M233&gt;O233,IF(M234&gt;O234,"○",IF(M235&gt;O235,"○","×")),IF(M234&gt;O234,IF(M235&gt;O235,"○","×"),"×")),"")</f>
        <v>○</v>
      </c>
      <c r="Q233" s="27">
        <v>21</v>
      </c>
      <c r="R233" s="28" t="str">
        <f t="shared" si="74"/>
        <v>-</v>
      </c>
      <c r="S233" s="29">
        <v>11</v>
      </c>
      <c r="T233" s="335" t="str">
        <f>IF(Q233&lt;&gt;"",IF(Q233&gt;S233,IF(Q234&gt;S234,"○",IF(Q235&gt;S235,"○","×")),IF(Q234&gt;S234,IF(Q235&gt;S235,"○","×"),"×")),"")</f>
        <v>○</v>
      </c>
      <c r="U233" s="307" t="s">
        <v>304</v>
      </c>
      <c r="V233" s="308"/>
      <c r="W233" s="308"/>
      <c r="X233" s="309"/>
      <c r="Y233" s="1"/>
      <c r="Z233" s="178"/>
      <c r="AA233" s="179"/>
      <c r="AB233" s="178"/>
      <c r="AC233" s="179"/>
      <c r="AD233" s="4"/>
      <c r="AE233" s="179"/>
      <c r="AF233" s="179"/>
      <c r="AG233" s="4"/>
      <c r="AP233" s="73"/>
      <c r="AQ233" s="73"/>
      <c r="AR233" s="73"/>
      <c r="AS233" s="73"/>
      <c r="AT233" s="73"/>
      <c r="AU233" s="73"/>
      <c r="AV233" s="73"/>
      <c r="AW233" s="137"/>
      <c r="AX233" s="137"/>
      <c r="AY233" s="137"/>
    </row>
    <row r="234" spans="1:76" ht="12" customHeight="1" x14ac:dyDescent="0.15">
      <c r="C234" s="156" t="s">
        <v>175</v>
      </c>
      <c r="D234" s="161" t="s">
        <v>177</v>
      </c>
      <c r="E234" s="37">
        <f>IF(K231="","",K231)</f>
        <v>21</v>
      </c>
      <c r="F234" s="28" t="str">
        <f t="shared" si="75"/>
        <v>-</v>
      </c>
      <c r="G234" s="176">
        <f>IF(I231="","",I231)</f>
        <v>11</v>
      </c>
      <c r="H234" s="304" t="str">
        <f>IF(J231="","",J231)</f>
        <v>-</v>
      </c>
      <c r="I234" s="370"/>
      <c r="J234" s="356"/>
      <c r="K234" s="356"/>
      <c r="L234" s="357"/>
      <c r="M234" s="27">
        <v>21</v>
      </c>
      <c r="N234" s="28" t="str">
        <f t="shared" si="73"/>
        <v>-</v>
      </c>
      <c r="O234" s="29">
        <v>0</v>
      </c>
      <c r="P234" s="341"/>
      <c r="Q234" s="27">
        <v>21</v>
      </c>
      <c r="R234" s="28" t="str">
        <f t="shared" si="74"/>
        <v>-</v>
      </c>
      <c r="S234" s="29">
        <v>19</v>
      </c>
      <c r="T234" s="305"/>
      <c r="U234" s="310"/>
      <c r="V234" s="311"/>
      <c r="W234" s="311"/>
      <c r="X234" s="312"/>
      <c r="Y234" s="1"/>
      <c r="Z234" s="12">
        <f>COUNTIF(E233:T235,"○")</f>
        <v>3</v>
      </c>
      <c r="AA234" s="13">
        <f>COUNTIF(E233:T235,"×")</f>
        <v>0</v>
      </c>
      <c r="AB234" s="6">
        <f>(IF((E233&gt;G233),1,0))+(IF((E234&gt;G234),1,0))+(IF((E235&gt;G235),1,0))+(IF((I233&gt;K233),1,0))+(IF((I234&gt;K234),1,0))+(IF((I235&gt;K235),1,0))+(IF((M233&gt;O233),1,0))+(IF((M234&gt;O234),1,0))+(IF((M235&gt;O235),1,0))+(IF((Q233&gt;S233),1,0))+(IF((Q234&gt;S234),1,0))+(IF((Q235&gt;S235),1,0))</f>
        <v>6</v>
      </c>
      <c r="AC234" s="7">
        <f>(IF((E233&lt;G233),1,0))+(IF((E234&lt;G234),1,0))+(IF((E235&lt;G235),1,0))+(IF((I233&lt;K233),1,0))+(IF((I234&lt;K234),1,0))+(IF((I235&lt;K235),1,0))+(IF((M233&lt;O233),1,0))+(IF((M234&lt;O234),1,0))+(IF((M235&lt;O235),1,0))+(IF((Q233&lt;S233),1,0))+(IF((Q234&lt;S234),1,0))+(IF((Q235&lt;S235),1,0))</f>
        <v>0</v>
      </c>
      <c r="AD234" s="8">
        <f>AB234-AC234</f>
        <v>6</v>
      </c>
      <c r="AE234" s="13">
        <f>SUM(E233:E235,I233:I235,M233:M235,Q233:Q235)</f>
        <v>126</v>
      </c>
      <c r="AF234" s="13">
        <f>SUM(G233:G235,K233:K235,O233:O235,S233:S235)</f>
        <v>59</v>
      </c>
      <c r="AG234" s="14">
        <f>AE234-AF234</f>
        <v>67</v>
      </c>
      <c r="AP234" s="101" t="s">
        <v>59</v>
      </c>
      <c r="AQ234" s="100"/>
      <c r="AX234" s="99"/>
      <c r="AY234" s="130"/>
    </row>
    <row r="235" spans="1:76" ht="12" customHeight="1" x14ac:dyDescent="0.15">
      <c r="C235" s="162"/>
      <c r="D235" s="163" t="s">
        <v>75</v>
      </c>
      <c r="E235" s="38" t="str">
        <f>IF(K232="","",K232)</f>
        <v/>
      </c>
      <c r="F235" s="28" t="str">
        <f t="shared" si="75"/>
        <v/>
      </c>
      <c r="G235" s="39" t="str">
        <f>IF(I232="","",I232)</f>
        <v/>
      </c>
      <c r="H235" s="338" t="str">
        <f>IF(J232="","",J232)</f>
        <v/>
      </c>
      <c r="I235" s="392"/>
      <c r="J235" s="359"/>
      <c r="K235" s="359"/>
      <c r="L235" s="360"/>
      <c r="M235" s="34"/>
      <c r="N235" s="36" t="str">
        <f t="shared" si="73"/>
        <v/>
      </c>
      <c r="O235" s="35"/>
      <c r="P235" s="334"/>
      <c r="Q235" s="34"/>
      <c r="R235" s="36" t="str">
        <f t="shared" si="74"/>
        <v/>
      </c>
      <c r="S235" s="35"/>
      <c r="T235" s="306"/>
      <c r="U235" s="9">
        <f>Z234</f>
        <v>3</v>
      </c>
      <c r="V235" s="10" t="s">
        <v>30</v>
      </c>
      <c r="W235" s="10">
        <f>AA234</f>
        <v>0</v>
      </c>
      <c r="X235" s="11" t="s">
        <v>27</v>
      </c>
      <c r="Y235" s="1"/>
      <c r="Z235" s="20"/>
      <c r="AA235" s="21"/>
      <c r="AB235" s="20"/>
      <c r="AC235" s="21"/>
      <c r="AD235" s="22"/>
      <c r="AE235" s="21"/>
      <c r="AF235" s="21"/>
      <c r="AG235" s="22"/>
      <c r="AP235" s="261" t="str">
        <f>C233</f>
        <v>松本沙織</v>
      </c>
      <c r="AQ235" s="263" t="str">
        <f>D233</f>
        <v>双葉</v>
      </c>
      <c r="AR235" s="130"/>
    </row>
    <row r="236" spans="1:76" ht="12" customHeight="1" x14ac:dyDescent="0.15">
      <c r="C236" s="159" t="s">
        <v>174</v>
      </c>
      <c r="D236" s="160" t="s">
        <v>248</v>
      </c>
      <c r="E236" s="57">
        <f>IF(O230="","",O230)</f>
        <v>0</v>
      </c>
      <c r="F236" s="40" t="str">
        <f t="shared" si="75"/>
        <v>-</v>
      </c>
      <c r="G236" s="226">
        <f>IF(M230="","",M230)</f>
        <v>21</v>
      </c>
      <c r="H236" s="303" t="str">
        <f>IF(P230="","",IF(P230="○","×",IF(P230="×","○")))</f>
        <v>×</v>
      </c>
      <c r="I236" s="43">
        <f>IF(O233="","",O233)</f>
        <v>0</v>
      </c>
      <c r="J236" s="40" t="str">
        <f t="shared" ref="J236:J237" si="76">IF(I236="","","-")</f>
        <v>-</v>
      </c>
      <c r="K236" s="226">
        <f>IF(M233="","",M233)</f>
        <v>21</v>
      </c>
      <c r="L236" s="303" t="str">
        <f>IF(P233="","",IF(P233="○","×",IF(P233="×","○")))</f>
        <v>×</v>
      </c>
      <c r="M236" s="343"/>
      <c r="N236" s="344"/>
      <c r="O236" s="344"/>
      <c r="P236" s="345"/>
      <c r="Q236" s="51">
        <v>0</v>
      </c>
      <c r="R236" s="40" t="str">
        <f t="shared" si="74"/>
        <v>-</v>
      </c>
      <c r="S236" s="52">
        <v>21</v>
      </c>
      <c r="T236" s="335" t="str">
        <f>IF(Q236&lt;&gt;"",IF(Q236&gt;S236,IF(Q237&gt;S237,"○",IF(Q238&gt;S238,"○","×")),IF(Q237&gt;S237,IF(Q238&gt;S238,"○","×"),"×")),"")</f>
        <v>×</v>
      </c>
      <c r="U236" s="377" t="s">
        <v>303</v>
      </c>
      <c r="V236" s="378"/>
      <c r="W236" s="378"/>
      <c r="X236" s="379"/>
      <c r="Y236" s="1"/>
      <c r="Z236" s="12"/>
      <c r="AA236" s="13"/>
      <c r="AB236" s="12"/>
      <c r="AC236" s="13"/>
      <c r="AD236" s="14"/>
      <c r="AE236" s="13"/>
      <c r="AF236" s="13"/>
      <c r="AG236" s="14"/>
      <c r="AP236" s="264" t="str">
        <f>C234</f>
        <v>本田容子</v>
      </c>
      <c r="AQ236" s="265" t="str">
        <f>D234</f>
        <v>双葉</v>
      </c>
      <c r="AR236" s="130"/>
    </row>
    <row r="237" spans="1:76" ht="12" customHeight="1" x14ac:dyDescent="0.15">
      <c r="C237" s="156" t="s">
        <v>172</v>
      </c>
      <c r="D237" s="161" t="s">
        <v>248</v>
      </c>
      <c r="E237" s="37">
        <f>IF(O231="","",O231)</f>
        <v>0</v>
      </c>
      <c r="F237" s="28" t="str">
        <f t="shared" si="75"/>
        <v>-</v>
      </c>
      <c r="G237" s="227">
        <f>IF(M231="","",M231)</f>
        <v>21</v>
      </c>
      <c r="H237" s="342" t="str">
        <f>IF(J234="","",J234)</f>
        <v/>
      </c>
      <c r="I237" s="41">
        <f>IF(O234="","",O234)</f>
        <v>0</v>
      </c>
      <c r="J237" s="28" t="str">
        <f t="shared" si="76"/>
        <v>-</v>
      </c>
      <c r="K237" s="227">
        <f>IF(M234="","",M234)</f>
        <v>21</v>
      </c>
      <c r="L237" s="342" t="str">
        <f>IF(N234="","",N234)</f>
        <v>-</v>
      </c>
      <c r="M237" s="346"/>
      <c r="N237" s="347"/>
      <c r="O237" s="347"/>
      <c r="P237" s="348"/>
      <c r="Q237" s="27">
        <v>0</v>
      </c>
      <c r="R237" s="28" t="str">
        <f t="shared" si="74"/>
        <v>-</v>
      </c>
      <c r="S237" s="29">
        <v>21</v>
      </c>
      <c r="T237" s="305"/>
      <c r="U237" s="380"/>
      <c r="V237" s="381"/>
      <c r="W237" s="381"/>
      <c r="X237" s="382"/>
      <c r="Y237" s="1"/>
      <c r="Z237" s="12">
        <f>COUNTIF(E236:T238,"○")</f>
        <v>0</v>
      </c>
      <c r="AA237" s="13">
        <f>COUNTIF(E236:T238,"×")</f>
        <v>3</v>
      </c>
      <c r="AB237" s="6">
        <f>(IF((E236&gt;G236),1,0))+(IF((E237&gt;G237),1,0))+(IF((E238&gt;G238),1,0))+(IF((I236&gt;K236),1,0))+(IF((I237&gt;K237),1,0))+(IF((I238&gt;K238),1,0))+(IF((M236&gt;O236),1,0))+(IF((M237&gt;O237),1,0))+(IF((M238&gt;O238),1,0))+(IF((Q236&gt;S236),1,0))+(IF((Q237&gt;S237),1,0))+(IF((Q238&gt;S238),1,0))</f>
        <v>0</v>
      </c>
      <c r="AC237" s="7">
        <f>(IF((E236&lt;G236),1,0))+(IF((E237&lt;G237),1,0))+(IF((E238&lt;G238),1,0))+(IF((I236&lt;K236),1,0))+(IF((I237&lt;K237),1,0))+(IF((I238&lt;K238),1,0))+(IF((M236&lt;O236),1,0))+(IF((M237&lt;O237),1,0))+(IF((M238&lt;O238),1,0))+(IF((Q236&lt;S236),1,0))+(IF((Q237&lt;S237),1,0))+(IF((Q238&lt;S238),1,0))</f>
        <v>6</v>
      </c>
      <c r="AD237" s="8">
        <f>AB237-AC237</f>
        <v>-6</v>
      </c>
      <c r="AE237" s="13">
        <f>SUM(E236:E238,I236:I238,M236:M238,Q236:Q238)</f>
        <v>0</v>
      </c>
      <c r="AF237" s="13">
        <f>SUM(G236:G238,K236:K238,O236:O238,S236:S238)</f>
        <v>126</v>
      </c>
      <c r="AG237" s="14">
        <f>AE237-AF237</f>
        <v>-126</v>
      </c>
      <c r="AP237" s="95" t="s">
        <v>60</v>
      </c>
      <c r="AQ237" s="95"/>
      <c r="AR237" s="130"/>
    </row>
    <row r="238" spans="1:76" ht="12" customHeight="1" x14ac:dyDescent="0.15">
      <c r="C238" s="162"/>
      <c r="D238" s="163" t="s">
        <v>75</v>
      </c>
      <c r="E238" s="38" t="str">
        <f>IF(O232="","",O232)</f>
        <v/>
      </c>
      <c r="F238" s="36" t="str">
        <f t="shared" si="75"/>
        <v/>
      </c>
      <c r="G238" s="39" t="str">
        <f>IF(M232="","",M232)</f>
        <v/>
      </c>
      <c r="H238" s="338" t="str">
        <f>IF(J235="","",J235)</f>
        <v/>
      </c>
      <c r="I238" s="42" t="str">
        <f>IF(O235="","",O235)</f>
        <v/>
      </c>
      <c r="J238" s="36" t="str">
        <f>IF(I238="","","-")</f>
        <v/>
      </c>
      <c r="K238" s="39" t="str">
        <f>IF(M235="","",M235)</f>
        <v/>
      </c>
      <c r="L238" s="338" t="str">
        <f>IF(N235="","",N235)</f>
        <v/>
      </c>
      <c r="M238" s="349"/>
      <c r="N238" s="350"/>
      <c r="O238" s="350"/>
      <c r="P238" s="351"/>
      <c r="Q238" s="34"/>
      <c r="R238" s="36" t="str">
        <f t="shared" si="74"/>
        <v/>
      </c>
      <c r="S238" s="35"/>
      <c r="T238" s="306"/>
      <c r="U238" s="9">
        <f>Z237</f>
        <v>0</v>
      </c>
      <c r="V238" s="10" t="s">
        <v>30</v>
      </c>
      <c r="W238" s="10">
        <f>AA237</f>
        <v>3</v>
      </c>
      <c r="X238" s="11" t="s">
        <v>27</v>
      </c>
      <c r="Y238" s="1"/>
      <c r="Z238" s="12"/>
      <c r="AA238" s="13"/>
      <c r="AB238" s="12"/>
      <c r="AC238" s="13"/>
      <c r="AD238" s="14"/>
      <c r="AE238" s="13"/>
      <c r="AF238" s="13"/>
      <c r="AG238" s="14"/>
      <c r="AP238" s="266" t="s">
        <v>183</v>
      </c>
      <c r="AQ238" s="267" t="s">
        <v>64</v>
      </c>
      <c r="AR238" s="130"/>
    </row>
    <row r="239" spans="1:76" ht="12" customHeight="1" x14ac:dyDescent="0.15">
      <c r="C239" s="156" t="s">
        <v>169</v>
      </c>
      <c r="D239" s="160" t="s">
        <v>275</v>
      </c>
      <c r="E239" s="37">
        <f>IF(S230="","",S230)</f>
        <v>21</v>
      </c>
      <c r="F239" s="28" t="str">
        <f t="shared" si="75"/>
        <v>-</v>
      </c>
      <c r="G239" s="176">
        <f>IF(Q230="","",Q230)</f>
        <v>14</v>
      </c>
      <c r="H239" s="303" t="str">
        <f>IF(T230="","",IF(T230="○","×",IF(T230="×","○")))</f>
        <v>×</v>
      </c>
      <c r="I239" s="41">
        <f>IF(S233="","",S233)</f>
        <v>11</v>
      </c>
      <c r="J239" s="40" t="str">
        <f t="shared" ref="J239:J241" si="77">IF(I239="","","-")</f>
        <v>-</v>
      </c>
      <c r="K239" s="176">
        <f>IF(Q233="","",Q233)</f>
        <v>21</v>
      </c>
      <c r="L239" s="303" t="str">
        <f>IF(T233="","",IF(T233="○","×",IF(T233="×","○")))</f>
        <v>×</v>
      </c>
      <c r="M239" s="43">
        <f>IF(S236="","",S236)</f>
        <v>21</v>
      </c>
      <c r="N239" s="40" t="str">
        <f>IF(M239="","","-")</f>
        <v>-</v>
      </c>
      <c r="O239" s="226">
        <f>IF(Q236="","",Q236)</f>
        <v>0</v>
      </c>
      <c r="P239" s="303" t="str">
        <f>IF(T236="","",IF(T236="○","×",IF(T236="×","○")))</f>
        <v>○</v>
      </c>
      <c r="Q239" s="367"/>
      <c r="R239" s="368"/>
      <c r="S239" s="368"/>
      <c r="T239" s="371"/>
      <c r="U239" s="307" t="s">
        <v>307</v>
      </c>
      <c r="V239" s="308"/>
      <c r="W239" s="308"/>
      <c r="X239" s="309"/>
      <c r="Y239" s="1"/>
      <c r="Z239" s="178"/>
      <c r="AA239" s="179"/>
      <c r="AB239" s="178"/>
      <c r="AC239" s="179"/>
      <c r="AD239" s="4"/>
      <c r="AE239" s="179"/>
      <c r="AF239" s="179"/>
      <c r="AG239" s="4"/>
      <c r="AP239" s="264" t="s">
        <v>181</v>
      </c>
      <c r="AQ239" s="268" t="s">
        <v>64</v>
      </c>
      <c r="AR239" s="130"/>
    </row>
    <row r="240" spans="1:76" ht="12" customHeight="1" x14ac:dyDescent="0.15">
      <c r="C240" s="156" t="s">
        <v>167</v>
      </c>
      <c r="D240" s="161" t="s">
        <v>276</v>
      </c>
      <c r="E240" s="37">
        <f>IF(S231="","",S231)</f>
        <v>13</v>
      </c>
      <c r="F240" s="28" t="str">
        <f t="shared" si="75"/>
        <v>-</v>
      </c>
      <c r="G240" s="176">
        <f>IF(Q231="","",Q231)</f>
        <v>21</v>
      </c>
      <c r="H240" s="304" t="str">
        <f>IF(J237="","",J237)</f>
        <v>-</v>
      </c>
      <c r="I240" s="41">
        <f>IF(S234="","",S234)</f>
        <v>19</v>
      </c>
      <c r="J240" s="28" t="str">
        <f t="shared" si="77"/>
        <v>-</v>
      </c>
      <c r="K240" s="176">
        <f>IF(Q234="","",Q234)</f>
        <v>21</v>
      </c>
      <c r="L240" s="304" t="str">
        <f>IF(N237="","",N237)</f>
        <v/>
      </c>
      <c r="M240" s="41">
        <f>IF(S237="","",S237)</f>
        <v>21</v>
      </c>
      <c r="N240" s="28" t="str">
        <f>IF(M240="","","-")</f>
        <v>-</v>
      </c>
      <c r="O240" s="227">
        <f>IF(Q237="","",Q237)</f>
        <v>0</v>
      </c>
      <c r="P240" s="342" t="str">
        <f>IF(R237="","",R237)</f>
        <v>-</v>
      </c>
      <c r="Q240" s="370"/>
      <c r="R240" s="356"/>
      <c r="S240" s="356"/>
      <c r="T240" s="372"/>
      <c r="U240" s="310"/>
      <c r="V240" s="311"/>
      <c r="W240" s="311"/>
      <c r="X240" s="312"/>
      <c r="Y240" s="1"/>
      <c r="Z240" s="12">
        <f>COUNTIF(E239:T241,"○")</f>
        <v>1</v>
      </c>
      <c r="AA240" s="13">
        <f>COUNTIF(E239:T241,"×")</f>
        <v>2</v>
      </c>
      <c r="AB240" s="6">
        <f>(IF((E239&gt;G239),1,0))+(IF((E240&gt;G240),1,0))+(IF((E241&gt;G241),1,0))+(IF((I239&gt;K239),1,0))+(IF((I240&gt;K240),1,0))+(IF((I241&gt;K241),1,0))+(IF((M239&gt;O239),1,0))+(IF((M240&gt;O240),1,0))+(IF((M241&gt;O241),1,0))+(IF((Q239&gt;S239),1,0))+(IF((Q240&gt;S240),1,0))+(IF((Q241&gt;S241),1,0))</f>
        <v>3</v>
      </c>
      <c r="AC240" s="7">
        <f>(IF((E239&lt;G239),1,0))+(IF((E240&lt;G240),1,0))+(IF((E241&lt;G241),1,0))+(IF((I239&lt;K239),1,0))+(IF((I240&lt;K240),1,0))+(IF((I241&lt;K241),1,0))+(IF((M239&lt;O239),1,0))+(IF((M240&lt;O240),1,0))+(IF((M241&lt;O241),1,0))+(IF((Q239&lt;S239),1,0))+(IF((Q240&lt;S240),1,0))+(IF((Q241&lt;S241),1,0))</f>
        <v>4</v>
      </c>
      <c r="AD240" s="8">
        <f>AB240-AC240</f>
        <v>-1</v>
      </c>
      <c r="AE240" s="13">
        <f>SUM(E239:E241,I239:I241,M239:M241,Q239:Q241)</f>
        <v>121</v>
      </c>
      <c r="AF240" s="13">
        <f>SUM(G239:G241,K239:K241,O239:O241,S239:S241)</f>
        <v>98</v>
      </c>
      <c r="AG240" s="14">
        <f>AE240-AF240</f>
        <v>23</v>
      </c>
      <c r="AY240" s="130"/>
    </row>
    <row r="241" spans="1:76" ht="12" customHeight="1" thickBot="1" x14ac:dyDescent="0.2">
      <c r="C241" s="164"/>
      <c r="D241" s="165" t="s">
        <v>82</v>
      </c>
      <c r="E241" s="44">
        <f>IF(S232="","",S232)</f>
        <v>15</v>
      </c>
      <c r="F241" s="45" t="str">
        <f t="shared" si="75"/>
        <v>-</v>
      </c>
      <c r="G241" s="177">
        <f>IF(Q232="","",Q232)</f>
        <v>21</v>
      </c>
      <c r="H241" s="314" t="str">
        <f>IF(J238="","",J238)</f>
        <v/>
      </c>
      <c r="I241" s="46" t="str">
        <f>IF(S235="","",S235)</f>
        <v/>
      </c>
      <c r="J241" s="45" t="str">
        <f t="shared" si="77"/>
        <v/>
      </c>
      <c r="K241" s="177" t="str">
        <f>IF(Q235="","",Q235)</f>
        <v/>
      </c>
      <c r="L241" s="314" t="str">
        <f>IF(N238="","",N238)</f>
        <v/>
      </c>
      <c r="M241" s="46" t="str">
        <f>IF(S238="","",S238)</f>
        <v/>
      </c>
      <c r="N241" s="45" t="str">
        <f>IF(M241="","","-")</f>
        <v/>
      </c>
      <c r="O241" s="228" t="str">
        <f>IF(Q238="","",Q238)</f>
        <v/>
      </c>
      <c r="P241" s="314" t="str">
        <f>IF(R238="","",R238)</f>
        <v/>
      </c>
      <c r="Q241" s="373"/>
      <c r="R241" s="374"/>
      <c r="S241" s="374"/>
      <c r="T241" s="375"/>
      <c r="U241" s="24">
        <f>Z240</f>
        <v>1</v>
      </c>
      <c r="V241" s="25" t="s">
        <v>30</v>
      </c>
      <c r="W241" s="25">
        <f>AA240</f>
        <v>2</v>
      </c>
      <c r="X241" s="26" t="s">
        <v>27</v>
      </c>
      <c r="Y241" s="1"/>
      <c r="Z241" s="20"/>
      <c r="AA241" s="21"/>
      <c r="AB241" s="20"/>
      <c r="AC241" s="21"/>
      <c r="AD241" s="22"/>
      <c r="AE241" s="21"/>
      <c r="AF241" s="21"/>
      <c r="AG241" s="22"/>
      <c r="AY241" s="130"/>
    </row>
    <row r="242" spans="1:76" ht="12" customHeight="1" x14ac:dyDescent="0.15"/>
    <row r="243" spans="1:76" ht="12" customHeight="1" thickBot="1" x14ac:dyDescent="0.2">
      <c r="A243" s="210"/>
      <c r="B243" s="210"/>
      <c r="C243" s="210"/>
      <c r="D243" s="210"/>
      <c r="E243" s="210"/>
      <c r="F243" s="210"/>
      <c r="G243" s="210"/>
      <c r="H243" s="210"/>
      <c r="I243" s="210"/>
      <c r="J243" s="210"/>
      <c r="K243" s="210"/>
      <c r="L243" s="210"/>
      <c r="M243" s="210"/>
      <c r="N243" s="210"/>
      <c r="O243" s="210"/>
      <c r="P243" s="210"/>
      <c r="Q243" s="210"/>
      <c r="R243" s="210"/>
      <c r="S243" s="210"/>
      <c r="T243" s="210"/>
      <c r="U243" s="210"/>
      <c r="V243" s="210"/>
      <c r="W243" s="210"/>
      <c r="X243" s="210"/>
      <c r="Y243" s="210"/>
      <c r="Z243" s="210"/>
      <c r="AA243" s="210"/>
      <c r="AB243" s="210"/>
      <c r="AC243" s="210"/>
      <c r="AD243" s="210"/>
      <c r="AE243" s="210"/>
      <c r="AF243" s="210"/>
      <c r="AG243" s="210"/>
      <c r="AH243" s="210"/>
      <c r="AI243" s="210"/>
      <c r="AJ243" s="210"/>
      <c r="AK243" s="210"/>
      <c r="AL243" s="210"/>
      <c r="AM243" s="210"/>
      <c r="AN243" s="210"/>
      <c r="AO243" s="210"/>
      <c r="AP243" s="210"/>
      <c r="AQ243" s="210"/>
      <c r="AR243" s="210"/>
      <c r="AS243" s="210"/>
      <c r="AT243" s="210"/>
      <c r="AU243" s="210"/>
      <c r="AV243" s="210"/>
      <c r="AW243" s="210"/>
      <c r="AX243" s="210"/>
      <c r="AY243" s="210"/>
      <c r="AZ243" s="210"/>
      <c r="BA243" s="210"/>
      <c r="BB243" s="210"/>
      <c r="BC243" s="210"/>
      <c r="BD243" s="210"/>
      <c r="BE243" s="210"/>
      <c r="BF243" s="210"/>
      <c r="BG243" s="210"/>
      <c r="BH243" s="210"/>
      <c r="BI243" s="210"/>
      <c r="BJ243" s="210"/>
      <c r="BK243" s="210"/>
      <c r="BL243" s="210"/>
      <c r="BM243" s="210"/>
      <c r="BN243" s="210"/>
      <c r="BO243" s="210"/>
      <c r="BP243" s="210"/>
      <c r="BQ243" s="210"/>
      <c r="BR243" s="210"/>
      <c r="BS243" s="210"/>
      <c r="BT243" s="210"/>
      <c r="BU243" s="210"/>
      <c r="BV243" s="210"/>
      <c r="BW243" s="210"/>
      <c r="BX243" s="210"/>
    </row>
    <row r="244" spans="1:76" ht="12" customHeight="1" x14ac:dyDescent="0.15"/>
    <row r="245" spans="1:76" ht="12.95" customHeight="1" thickBot="1" x14ac:dyDescent="0.2">
      <c r="C245" s="214" t="s">
        <v>161</v>
      </c>
      <c r="D245" s="215" t="s">
        <v>150</v>
      </c>
      <c r="E245" s="413" t="s">
        <v>0</v>
      </c>
      <c r="F245" s="414"/>
      <c r="G245" s="414"/>
      <c r="H245" s="415"/>
      <c r="I245" s="93"/>
      <c r="J245" s="93"/>
      <c r="K245" s="93"/>
      <c r="L245" s="93"/>
      <c r="M245" s="93"/>
      <c r="N245" s="93"/>
      <c r="O245" s="93"/>
      <c r="P245" s="205"/>
      <c r="Q245" s="205"/>
      <c r="R245" s="384" t="s">
        <v>11</v>
      </c>
      <c r="S245" s="384"/>
      <c r="T245" s="384"/>
      <c r="U245" s="384"/>
      <c r="V245" s="384"/>
      <c r="W245" s="384"/>
      <c r="X245" s="384"/>
      <c r="Y245" s="384"/>
      <c r="Z245" s="384"/>
      <c r="AA245" s="384"/>
      <c r="AB245" s="384"/>
      <c r="AC245" s="384"/>
      <c r="AD245" s="384"/>
      <c r="AE245" s="384"/>
      <c r="AF245" s="384"/>
      <c r="AG245" s="384"/>
      <c r="AH245" s="384"/>
      <c r="AI245" s="384"/>
      <c r="AJ245" s="384"/>
      <c r="AK245" s="384"/>
      <c r="AL245" s="384"/>
      <c r="AM245" s="384"/>
      <c r="AN245" s="384"/>
      <c r="AO245" s="384"/>
      <c r="AP245" s="384"/>
      <c r="AQ245" s="384"/>
      <c r="AR245" s="453"/>
      <c r="AS245" s="453"/>
      <c r="AT245" s="453"/>
      <c r="AU245" s="453"/>
      <c r="AV245" s="453"/>
      <c r="AW245" s="453"/>
      <c r="AX245" s="453"/>
      <c r="AY245" s="453"/>
      <c r="AZ245" s="453"/>
      <c r="BA245" s="453"/>
      <c r="BB245" s="453"/>
      <c r="BC245" s="453"/>
      <c r="BD245" s="453"/>
      <c r="BE245" s="453"/>
      <c r="BF245" s="453"/>
      <c r="BG245" s="453"/>
      <c r="BH245" s="453"/>
      <c r="BI245" s="453"/>
    </row>
    <row r="246" spans="1:76" ht="12.95" customHeight="1" thickTop="1" thickBot="1" x14ac:dyDescent="0.2">
      <c r="C246" s="216" t="s">
        <v>291</v>
      </c>
      <c r="D246" s="217" t="s">
        <v>278</v>
      </c>
      <c r="E246" s="419"/>
      <c r="F246" s="420"/>
      <c r="G246" s="420"/>
      <c r="H246" s="421"/>
      <c r="I246" s="245"/>
      <c r="J246" s="246"/>
      <c r="K246" s="234"/>
      <c r="L246" s="234">
        <v>21</v>
      </c>
      <c r="M246" s="235">
        <v>21</v>
      </c>
      <c r="N246" s="180"/>
      <c r="O246" s="113"/>
      <c r="P246" s="181"/>
      <c r="Q246" s="181"/>
      <c r="R246" s="384"/>
      <c r="S246" s="384"/>
      <c r="T246" s="384"/>
      <c r="U246" s="384"/>
      <c r="V246" s="384"/>
      <c r="W246" s="384"/>
      <c r="X246" s="384"/>
      <c r="Y246" s="384"/>
      <c r="Z246" s="384"/>
      <c r="AA246" s="384"/>
      <c r="AB246" s="384"/>
      <c r="AC246" s="384"/>
      <c r="AD246" s="384"/>
      <c r="AE246" s="384"/>
      <c r="AF246" s="384"/>
      <c r="AG246" s="384"/>
      <c r="AH246" s="384"/>
      <c r="AI246" s="384"/>
      <c r="AJ246" s="384"/>
      <c r="AK246" s="384"/>
      <c r="AL246" s="384"/>
      <c r="AM246" s="384"/>
      <c r="AN246" s="384"/>
      <c r="AO246" s="384"/>
      <c r="AP246" s="384"/>
      <c r="AQ246" s="384"/>
      <c r="AR246" s="453"/>
      <c r="AS246" s="453"/>
      <c r="AT246" s="453"/>
      <c r="AU246" s="453"/>
      <c r="AV246" s="453"/>
      <c r="AW246" s="453"/>
      <c r="AX246" s="453"/>
      <c r="AY246" s="453"/>
      <c r="AZ246" s="453"/>
      <c r="BA246" s="453"/>
      <c r="BB246" s="453"/>
      <c r="BC246" s="453"/>
      <c r="BD246" s="453"/>
      <c r="BE246" s="453"/>
      <c r="BF246" s="453"/>
      <c r="BG246" s="453"/>
      <c r="BH246" s="453"/>
      <c r="BI246" s="453"/>
    </row>
    <row r="247" spans="1:76" ht="12.95" customHeight="1" thickTop="1" thickBot="1" x14ac:dyDescent="0.2">
      <c r="C247" s="218" t="s">
        <v>164</v>
      </c>
      <c r="D247" s="219" t="s">
        <v>73</v>
      </c>
      <c r="E247" s="407" t="s">
        <v>5</v>
      </c>
      <c r="F247" s="408"/>
      <c r="G247" s="408"/>
      <c r="H247" s="409"/>
      <c r="I247" s="113"/>
      <c r="J247" s="113"/>
      <c r="K247" s="201"/>
      <c r="L247" s="201">
        <v>9</v>
      </c>
      <c r="M247" s="202">
        <v>15</v>
      </c>
      <c r="N247" s="246"/>
      <c r="O247" s="257"/>
      <c r="P247" s="182"/>
      <c r="Q247" s="182"/>
      <c r="R247" s="384"/>
      <c r="S247" s="384"/>
      <c r="T247" s="384"/>
      <c r="U247" s="384"/>
      <c r="V247" s="384"/>
      <c r="W247" s="384"/>
      <c r="X247" s="384"/>
      <c r="Y247" s="384"/>
      <c r="Z247" s="384"/>
      <c r="AA247" s="384"/>
      <c r="AB247" s="384"/>
      <c r="AC247" s="384"/>
      <c r="AD247" s="384"/>
      <c r="AE247" s="384"/>
      <c r="AF247" s="384"/>
      <c r="AG247" s="384"/>
      <c r="AH247" s="384"/>
      <c r="AI247" s="384"/>
      <c r="AJ247" s="384"/>
      <c r="AK247" s="384"/>
      <c r="AL247" s="384"/>
      <c r="AM247" s="384"/>
      <c r="AN247" s="384"/>
      <c r="AO247" s="384"/>
      <c r="AP247" s="384"/>
      <c r="AQ247" s="384"/>
    </row>
    <row r="248" spans="1:76" ht="12.95" customHeight="1" thickTop="1" thickBot="1" x14ac:dyDescent="0.2">
      <c r="C248" s="220" t="s">
        <v>163</v>
      </c>
      <c r="D248" s="221" t="s">
        <v>73</v>
      </c>
      <c r="E248" s="419"/>
      <c r="F248" s="420"/>
      <c r="G248" s="420"/>
      <c r="H248" s="421"/>
      <c r="I248" s="233"/>
      <c r="J248" s="234">
        <v>21</v>
      </c>
      <c r="K248" s="235">
        <v>21</v>
      </c>
      <c r="L248" s="186"/>
      <c r="M248" s="187"/>
      <c r="N248" s="113"/>
      <c r="O248" s="258"/>
      <c r="P248" s="182"/>
      <c r="Q248" s="182"/>
      <c r="AM248" s="73"/>
    </row>
    <row r="249" spans="1:76" ht="12.95" customHeight="1" thickTop="1" x14ac:dyDescent="0.15">
      <c r="C249" s="222" t="s">
        <v>139</v>
      </c>
      <c r="D249" s="223" t="s">
        <v>87</v>
      </c>
      <c r="E249" s="407" t="s">
        <v>292</v>
      </c>
      <c r="F249" s="408"/>
      <c r="G249" s="408"/>
      <c r="H249" s="409"/>
      <c r="I249" s="207"/>
      <c r="J249" s="208">
        <v>16</v>
      </c>
      <c r="K249" s="209">
        <v>17</v>
      </c>
      <c r="L249" s="113"/>
      <c r="M249" s="113"/>
      <c r="N249" s="113"/>
      <c r="O249" s="258"/>
      <c r="P249" s="180"/>
      <c r="Q249" s="113"/>
      <c r="R249" s="115" t="s">
        <v>40</v>
      </c>
      <c r="S249" s="90"/>
      <c r="T249" s="67"/>
      <c r="U249" s="67"/>
      <c r="V249" s="67"/>
      <c r="W249" s="114"/>
      <c r="X249" s="114"/>
      <c r="Y249" s="114"/>
      <c r="Z249" s="114"/>
      <c r="AA249" s="114"/>
      <c r="AB249" s="114"/>
      <c r="AC249" s="114"/>
      <c r="AD249" s="114"/>
      <c r="AE249" s="114"/>
      <c r="AF249" s="114"/>
      <c r="AG249" s="114"/>
      <c r="AH249" s="114"/>
      <c r="AI249" s="114"/>
      <c r="AJ249" s="114"/>
      <c r="AK249" s="114"/>
      <c r="AL249" s="114"/>
      <c r="AM249" s="114"/>
      <c r="AN249" s="114"/>
      <c r="AO249" s="67"/>
      <c r="AP249" s="67"/>
      <c r="AQ249" s="67"/>
      <c r="AR249" s="67"/>
      <c r="AS249" s="67"/>
      <c r="AT249" s="67"/>
      <c r="AU249" s="67"/>
      <c r="AV249" s="67"/>
      <c r="AW249" s="67"/>
      <c r="AX249" s="67"/>
      <c r="AY249" s="67"/>
      <c r="AZ249" s="67"/>
      <c r="BA249" s="67"/>
      <c r="BB249" s="67"/>
      <c r="BC249" s="67"/>
      <c r="BD249" s="67"/>
      <c r="BE249" s="67"/>
      <c r="BF249" s="67"/>
    </row>
    <row r="250" spans="1:76" ht="12.95" customHeight="1" thickBot="1" x14ac:dyDescent="0.2">
      <c r="C250" s="216" t="s">
        <v>137</v>
      </c>
      <c r="D250" s="217" t="s">
        <v>279</v>
      </c>
      <c r="E250" s="419"/>
      <c r="F250" s="420"/>
      <c r="G250" s="420"/>
      <c r="H250" s="421"/>
      <c r="I250" s="189"/>
      <c r="J250" s="189"/>
      <c r="K250" s="189"/>
      <c r="L250" s="180"/>
      <c r="M250" s="201"/>
      <c r="N250" s="201">
        <v>21</v>
      </c>
      <c r="O250" s="242">
        <v>21</v>
      </c>
      <c r="P250" s="259"/>
      <c r="Q250" s="260"/>
      <c r="R250" s="340" t="str">
        <f>C245</f>
        <v>高橋麻菜美</v>
      </c>
      <c r="S250" s="315"/>
      <c r="T250" s="315"/>
      <c r="U250" s="315"/>
      <c r="V250" s="315"/>
      <c r="W250" s="315"/>
      <c r="X250" s="315"/>
      <c r="Y250" s="315"/>
      <c r="Z250" s="315" t="str">
        <f>D245</f>
        <v>はね会</v>
      </c>
      <c r="AA250" s="315"/>
      <c r="AB250" s="315"/>
      <c r="AC250" s="315"/>
      <c r="AD250" s="315"/>
      <c r="AE250" s="315"/>
      <c r="AF250" s="315"/>
      <c r="AG250" s="316"/>
      <c r="AH250" s="65"/>
      <c r="AI250" s="73"/>
      <c r="AJ250" s="67"/>
      <c r="AK250" s="67"/>
      <c r="AL250" s="67"/>
      <c r="AM250" s="67"/>
      <c r="AN250" s="67"/>
      <c r="AO250" s="67"/>
      <c r="AP250" s="67"/>
      <c r="AQ250" s="67"/>
      <c r="AR250" s="67"/>
      <c r="AS250" s="67"/>
      <c r="AT250" s="67"/>
      <c r="AU250" s="67"/>
      <c r="AV250" s="67"/>
      <c r="AW250" s="67"/>
      <c r="AX250" s="67"/>
      <c r="AY250" s="67"/>
      <c r="AZ250" s="67"/>
      <c r="BA250" s="67"/>
      <c r="BB250" s="67"/>
      <c r="BC250" s="67"/>
      <c r="BD250" s="67"/>
      <c r="BE250" s="67"/>
      <c r="BF250" s="67"/>
    </row>
    <row r="251" spans="1:76" ht="12.95" customHeight="1" thickTop="1" thickBot="1" x14ac:dyDescent="0.2">
      <c r="C251" s="218" t="s">
        <v>143</v>
      </c>
      <c r="D251" s="219" t="s">
        <v>87</v>
      </c>
      <c r="E251" s="407" t="s">
        <v>7</v>
      </c>
      <c r="F251" s="408"/>
      <c r="G251" s="408"/>
      <c r="H251" s="409"/>
      <c r="I251" s="186"/>
      <c r="J251" s="186"/>
      <c r="K251" s="186"/>
      <c r="L251" s="180"/>
      <c r="M251" s="201"/>
      <c r="N251" s="201">
        <v>19</v>
      </c>
      <c r="O251" s="202">
        <v>6</v>
      </c>
      <c r="P251" s="229"/>
      <c r="Q251" s="113"/>
      <c r="R251" s="317" t="str">
        <f>C246</f>
        <v>尾崎夕子</v>
      </c>
      <c r="S251" s="318"/>
      <c r="T251" s="318"/>
      <c r="U251" s="318"/>
      <c r="V251" s="318"/>
      <c r="W251" s="318"/>
      <c r="X251" s="318"/>
      <c r="Y251" s="318"/>
      <c r="Z251" s="318" t="str">
        <f>D246</f>
        <v>ＴＨＥ　ＤＡＩ</v>
      </c>
      <c r="AA251" s="318"/>
      <c r="AB251" s="318"/>
      <c r="AC251" s="318"/>
      <c r="AD251" s="318"/>
      <c r="AE251" s="318"/>
      <c r="AF251" s="318"/>
      <c r="AG251" s="319"/>
      <c r="AH251" s="112"/>
      <c r="AI251" s="112"/>
      <c r="AJ251" s="67"/>
      <c r="AK251" s="67"/>
      <c r="AL251" s="67"/>
      <c r="AM251" s="67"/>
      <c r="AN251" s="67"/>
      <c r="AO251" s="67"/>
      <c r="AP251" s="67"/>
      <c r="AQ251" s="67"/>
      <c r="AR251" s="67"/>
    </row>
    <row r="252" spans="1:76" ht="12.95" customHeight="1" thickTop="1" thickBot="1" x14ac:dyDescent="0.2">
      <c r="C252" s="220" t="s">
        <v>141</v>
      </c>
      <c r="D252" s="221" t="s">
        <v>87</v>
      </c>
      <c r="E252" s="419"/>
      <c r="F252" s="420"/>
      <c r="G252" s="420"/>
      <c r="H252" s="421"/>
      <c r="I252" s="233"/>
      <c r="J252" s="234">
        <v>21</v>
      </c>
      <c r="K252" s="235">
        <v>21</v>
      </c>
      <c r="L252" s="113"/>
      <c r="M252" s="113"/>
      <c r="N252" s="113"/>
      <c r="O252" s="188"/>
      <c r="P252" s="180"/>
      <c r="Q252" s="113"/>
      <c r="R252" s="110" t="s">
        <v>39</v>
      </c>
      <c r="S252" s="110"/>
      <c r="T252" s="110"/>
      <c r="U252" s="110"/>
      <c r="V252" s="110"/>
      <c r="W252" s="110"/>
      <c r="X252" s="110"/>
      <c r="Y252" s="110"/>
      <c r="Z252" s="110"/>
      <c r="AA252" s="110"/>
      <c r="AB252" s="110"/>
      <c r="AC252" s="110"/>
      <c r="AD252" s="110"/>
      <c r="AE252" s="110"/>
      <c r="AF252" s="110"/>
      <c r="AG252" s="110"/>
      <c r="AH252" s="109"/>
      <c r="AI252" s="109"/>
      <c r="AJ252" s="67"/>
      <c r="AK252" s="67"/>
      <c r="AL252" s="67"/>
      <c r="AM252" s="67"/>
      <c r="AN252" s="67"/>
      <c r="AO252" s="67"/>
      <c r="AP252" s="67"/>
      <c r="AQ252" s="67"/>
      <c r="AR252" s="67"/>
    </row>
    <row r="253" spans="1:76" ht="12.95" customHeight="1" thickTop="1" x14ac:dyDescent="0.15">
      <c r="C253" s="222" t="s">
        <v>153</v>
      </c>
      <c r="D253" s="223" t="s">
        <v>249</v>
      </c>
      <c r="E253" s="407" t="s">
        <v>293</v>
      </c>
      <c r="F253" s="408"/>
      <c r="G253" s="408"/>
      <c r="H253" s="409"/>
      <c r="I253" s="207"/>
      <c r="J253" s="208">
        <v>11</v>
      </c>
      <c r="K253" s="209">
        <v>17</v>
      </c>
      <c r="L253" s="183"/>
      <c r="M253" s="185"/>
      <c r="N253" s="113"/>
      <c r="O253" s="188"/>
      <c r="P253" s="180"/>
      <c r="Q253" s="113"/>
      <c r="R253" s="340" t="str">
        <f>C255</f>
        <v>高橋登子</v>
      </c>
      <c r="S253" s="315"/>
      <c r="T253" s="315"/>
      <c r="U253" s="315"/>
      <c r="V253" s="315"/>
      <c r="W253" s="315"/>
      <c r="X253" s="315"/>
      <c r="Y253" s="315"/>
      <c r="Z253" s="315" t="str">
        <f>D255</f>
        <v>ﾑｰﾝｳｫｰｶｰｽﾞ</v>
      </c>
      <c r="AA253" s="315"/>
      <c r="AB253" s="315"/>
      <c r="AC253" s="315"/>
      <c r="AD253" s="315"/>
      <c r="AE253" s="315"/>
      <c r="AF253" s="315"/>
      <c r="AG253" s="316"/>
      <c r="AH253" s="66"/>
      <c r="AI253" s="66"/>
      <c r="AJ253" s="67"/>
      <c r="AK253" s="67"/>
      <c r="AL253" s="67"/>
      <c r="AM253" s="67"/>
      <c r="AN253" s="67"/>
      <c r="AO253" s="67"/>
      <c r="AP253" s="67"/>
      <c r="AQ253" s="67"/>
      <c r="AR253" s="67"/>
    </row>
    <row r="254" spans="1:76" ht="12.95" customHeight="1" thickBot="1" x14ac:dyDescent="0.2">
      <c r="C254" s="216" t="s">
        <v>152</v>
      </c>
      <c r="D254" s="217" t="s">
        <v>249</v>
      </c>
      <c r="E254" s="419"/>
      <c r="F254" s="420"/>
      <c r="G254" s="420"/>
      <c r="H254" s="421"/>
      <c r="I254" s="189"/>
      <c r="J254" s="189"/>
      <c r="K254" s="201">
        <v>10</v>
      </c>
      <c r="L254" s="201">
        <v>24</v>
      </c>
      <c r="M254" s="202">
        <v>18</v>
      </c>
      <c r="N254" s="186"/>
      <c r="O254" s="187"/>
      <c r="P254" s="113"/>
      <c r="Q254" s="113"/>
      <c r="R254" s="317" t="str">
        <f>C256</f>
        <v>藤田美保子</v>
      </c>
      <c r="S254" s="318"/>
      <c r="T254" s="318"/>
      <c r="U254" s="318"/>
      <c r="V254" s="318"/>
      <c r="W254" s="318"/>
      <c r="X254" s="318"/>
      <c r="Y254" s="318"/>
      <c r="Z254" s="318" t="str">
        <f>D256</f>
        <v>本山ＢＣ</v>
      </c>
      <c r="AA254" s="318"/>
      <c r="AB254" s="318"/>
      <c r="AC254" s="318"/>
      <c r="AD254" s="318"/>
      <c r="AE254" s="318"/>
      <c r="AF254" s="318"/>
      <c r="AG254" s="319"/>
      <c r="AH254" s="66"/>
      <c r="AI254" s="66"/>
      <c r="AJ254" s="67"/>
      <c r="AK254" s="67"/>
      <c r="AL254" s="67"/>
      <c r="AM254" s="67"/>
      <c r="AN254" s="67"/>
      <c r="AO254" s="67"/>
      <c r="AP254" s="67"/>
      <c r="AQ254" s="67"/>
      <c r="AR254" s="67"/>
    </row>
    <row r="255" spans="1:76" ht="12.95" customHeight="1" thickTop="1" thickBot="1" x14ac:dyDescent="0.2">
      <c r="C255" s="218" t="s">
        <v>134</v>
      </c>
      <c r="D255" s="219" t="s">
        <v>49</v>
      </c>
      <c r="E255" s="407" t="s">
        <v>2</v>
      </c>
      <c r="F255" s="408"/>
      <c r="G255" s="408"/>
      <c r="H255" s="409"/>
      <c r="I255" s="247"/>
      <c r="J255" s="243"/>
      <c r="K255" s="237">
        <v>21</v>
      </c>
      <c r="L255" s="237">
        <v>22</v>
      </c>
      <c r="M255" s="238">
        <v>21</v>
      </c>
      <c r="N255" s="206"/>
      <c r="O255" s="206"/>
      <c r="P255" s="182"/>
      <c r="Q255" s="182"/>
    </row>
    <row r="256" spans="1:76" ht="12.95" customHeight="1" thickTop="1" x14ac:dyDescent="0.15">
      <c r="C256" s="224" t="s">
        <v>132</v>
      </c>
      <c r="D256" s="225" t="s">
        <v>131</v>
      </c>
      <c r="E256" s="410"/>
      <c r="F256" s="411"/>
      <c r="G256" s="411"/>
      <c r="H256" s="412"/>
      <c r="I256" s="113"/>
      <c r="J256" s="113"/>
      <c r="K256" s="113"/>
      <c r="L256" s="113"/>
      <c r="M256" s="113"/>
      <c r="N256" s="206"/>
      <c r="O256" s="206"/>
      <c r="P256" s="182"/>
      <c r="Q256" s="182"/>
    </row>
    <row r="257" spans="2:72" ht="7.15" customHeight="1" thickBot="1" x14ac:dyDescent="0.2"/>
    <row r="258" spans="2:72" ht="12" customHeight="1" x14ac:dyDescent="0.15">
      <c r="C258" s="400" t="s">
        <v>12</v>
      </c>
      <c r="D258" s="401"/>
      <c r="E258" s="404" t="str">
        <f>C260</f>
        <v>柚山英子</v>
      </c>
      <c r="F258" s="386"/>
      <c r="G258" s="386"/>
      <c r="H258" s="405"/>
      <c r="I258" s="385" t="str">
        <f>C263</f>
        <v>星川　凛</v>
      </c>
      <c r="J258" s="386"/>
      <c r="K258" s="386"/>
      <c r="L258" s="405"/>
      <c r="M258" s="385" t="str">
        <f>C266</f>
        <v>高橋麻菜美</v>
      </c>
      <c r="N258" s="386"/>
      <c r="O258" s="386"/>
      <c r="P258" s="405"/>
      <c r="Q258" s="385" t="str">
        <f>C269</f>
        <v>宗次英子</v>
      </c>
      <c r="R258" s="386"/>
      <c r="S258" s="386"/>
      <c r="T258" s="387"/>
      <c r="U258" s="322" t="s">
        <v>21</v>
      </c>
      <c r="V258" s="323"/>
      <c r="W258" s="323"/>
      <c r="X258" s="324"/>
      <c r="Y258" s="1"/>
      <c r="Z258" s="327" t="s">
        <v>23</v>
      </c>
      <c r="AA258" s="329"/>
      <c r="AB258" s="327" t="s">
        <v>24</v>
      </c>
      <c r="AC258" s="328"/>
      <c r="AD258" s="329"/>
      <c r="AE258" s="330" t="s">
        <v>25</v>
      </c>
      <c r="AF258" s="331"/>
      <c r="AG258" s="332"/>
      <c r="AP258" s="400" t="s">
        <v>14</v>
      </c>
      <c r="AQ258" s="401"/>
      <c r="AR258" s="404" t="str">
        <f>AP260</f>
        <v>石井ひまり</v>
      </c>
      <c r="AS258" s="386"/>
      <c r="AT258" s="386"/>
      <c r="AU258" s="405"/>
      <c r="AV258" s="385" t="str">
        <f>AP263</f>
        <v>橋本姫奈</v>
      </c>
      <c r="AW258" s="386"/>
      <c r="AX258" s="386"/>
      <c r="AY258" s="405"/>
      <c r="AZ258" s="385" t="str">
        <f>AP266</f>
        <v>堀田好江</v>
      </c>
      <c r="BA258" s="386"/>
      <c r="BB258" s="386"/>
      <c r="BC258" s="405"/>
      <c r="BD258" s="385" t="str">
        <f>AP269</f>
        <v>谷　廣子</v>
      </c>
      <c r="BE258" s="386"/>
      <c r="BF258" s="386"/>
      <c r="BG258" s="387"/>
      <c r="BH258" s="322" t="s">
        <v>21</v>
      </c>
      <c r="BI258" s="323"/>
      <c r="BJ258" s="323"/>
      <c r="BK258" s="324"/>
      <c r="BL258" s="1"/>
      <c r="BM258" s="327" t="s">
        <v>23</v>
      </c>
      <c r="BN258" s="329"/>
      <c r="BO258" s="327" t="s">
        <v>24</v>
      </c>
      <c r="BP258" s="328"/>
      <c r="BQ258" s="329"/>
      <c r="BR258" s="330" t="s">
        <v>25</v>
      </c>
      <c r="BS258" s="331"/>
      <c r="BT258" s="332"/>
    </row>
    <row r="259" spans="2:72" ht="12" customHeight="1" thickBot="1" x14ac:dyDescent="0.2">
      <c r="C259" s="402"/>
      <c r="D259" s="403"/>
      <c r="E259" s="406" t="str">
        <f>C261</f>
        <v>篠永ひとみ</v>
      </c>
      <c r="F259" s="390"/>
      <c r="G259" s="390"/>
      <c r="H259" s="391"/>
      <c r="I259" s="389" t="str">
        <f>C264</f>
        <v>高橋優杏</v>
      </c>
      <c r="J259" s="390"/>
      <c r="K259" s="390"/>
      <c r="L259" s="391"/>
      <c r="M259" s="389" t="str">
        <f>C267</f>
        <v>尾崎夕子</v>
      </c>
      <c r="N259" s="390"/>
      <c r="O259" s="390"/>
      <c r="P259" s="391"/>
      <c r="Q259" s="389" t="str">
        <f>C270</f>
        <v>合田直子</v>
      </c>
      <c r="R259" s="390"/>
      <c r="S259" s="390"/>
      <c r="T259" s="393"/>
      <c r="U259" s="364" t="s">
        <v>22</v>
      </c>
      <c r="V259" s="365"/>
      <c r="W259" s="365"/>
      <c r="X259" s="366"/>
      <c r="Y259" s="1"/>
      <c r="Z259" s="172" t="s">
        <v>26</v>
      </c>
      <c r="AA259" s="174" t="s">
        <v>27</v>
      </c>
      <c r="AB259" s="172" t="s">
        <v>20</v>
      </c>
      <c r="AC259" s="174" t="s">
        <v>28</v>
      </c>
      <c r="AD259" s="173" t="s">
        <v>29</v>
      </c>
      <c r="AE259" s="174" t="s">
        <v>20</v>
      </c>
      <c r="AF259" s="174" t="s">
        <v>28</v>
      </c>
      <c r="AG259" s="173" t="s">
        <v>29</v>
      </c>
      <c r="AP259" s="402"/>
      <c r="AQ259" s="403"/>
      <c r="AR259" s="406" t="str">
        <f>AP261</f>
        <v>山中杏里</v>
      </c>
      <c r="AS259" s="390"/>
      <c r="AT259" s="390"/>
      <c r="AU259" s="391"/>
      <c r="AV259" s="389" t="str">
        <f>AP264</f>
        <v>清水梨緒奈</v>
      </c>
      <c r="AW259" s="390"/>
      <c r="AX259" s="390"/>
      <c r="AY259" s="391"/>
      <c r="AZ259" s="389" t="str">
        <f>AP267</f>
        <v>岡田吾祐里</v>
      </c>
      <c r="BA259" s="390"/>
      <c r="BB259" s="390"/>
      <c r="BC259" s="391"/>
      <c r="BD259" s="389" t="str">
        <f>AP270</f>
        <v>真鍋和美</v>
      </c>
      <c r="BE259" s="390"/>
      <c r="BF259" s="390"/>
      <c r="BG259" s="393"/>
      <c r="BH259" s="364" t="s">
        <v>22</v>
      </c>
      <c r="BI259" s="365"/>
      <c r="BJ259" s="365"/>
      <c r="BK259" s="366"/>
      <c r="BL259" s="1"/>
      <c r="BM259" s="172" t="s">
        <v>26</v>
      </c>
      <c r="BN259" s="174" t="s">
        <v>27</v>
      </c>
      <c r="BO259" s="172" t="s">
        <v>20</v>
      </c>
      <c r="BP259" s="174" t="s">
        <v>28</v>
      </c>
      <c r="BQ259" s="173" t="s">
        <v>29</v>
      </c>
      <c r="BR259" s="174" t="s">
        <v>20</v>
      </c>
      <c r="BS259" s="174" t="s">
        <v>28</v>
      </c>
      <c r="BT259" s="173" t="s">
        <v>29</v>
      </c>
    </row>
    <row r="260" spans="2:72" ht="12" customHeight="1" x14ac:dyDescent="0.15">
      <c r="B260" s="166"/>
      <c r="C260" s="80" t="s">
        <v>283</v>
      </c>
      <c r="D260" s="79" t="s">
        <v>284</v>
      </c>
      <c r="E260" s="352"/>
      <c r="F260" s="353"/>
      <c r="G260" s="353"/>
      <c r="H260" s="354"/>
      <c r="I260" s="27">
        <v>21</v>
      </c>
      <c r="J260" s="28" t="str">
        <f>IF(I260="","","-")</f>
        <v>-</v>
      </c>
      <c r="K260" s="29">
        <v>7</v>
      </c>
      <c r="L260" s="336" t="str">
        <f>IF(I260&lt;&gt;"",IF(I260&gt;K260,IF(I261&gt;K261,"○",IF(I262&gt;K262,"○","×")),IF(I261&gt;K261,IF(I262&gt;K262,"○","×"),"×")),"")</f>
        <v>○</v>
      </c>
      <c r="M260" s="27">
        <v>10</v>
      </c>
      <c r="N260" s="30" t="str">
        <f t="shared" ref="N260:N265" si="78">IF(M260="","","-")</f>
        <v>-</v>
      </c>
      <c r="O260" s="31">
        <v>21</v>
      </c>
      <c r="P260" s="336" t="str">
        <f>IF(M260&lt;&gt;"",IF(M260&gt;O260,IF(M261&gt;O261,"○",IF(M262&gt;O262,"○","×")),IF(M261&gt;O261,IF(M262&gt;O262,"○","×"),"×")),"")</f>
        <v>×</v>
      </c>
      <c r="Q260" s="32">
        <v>14</v>
      </c>
      <c r="R260" s="30" t="str">
        <f t="shared" ref="R260:R268" si="79">IF(Q260="","","-")</f>
        <v>-</v>
      </c>
      <c r="S260" s="29">
        <v>21</v>
      </c>
      <c r="T260" s="337" t="str">
        <f>IF(Q260&lt;&gt;"",IF(Q260&gt;S260,IF(Q261&gt;S261,"○",IF(Q262&gt;S262,"○","×")),IF(Q261&gt;S261,IF(Q262&gt;S262,"○","×"),"×")),"")</f>
        <v>×</v>
      </c>
      <c r="U260" s="361" t="s">
        <v>307</v>
      </c>
      <c r="V260" s="362"/>
      <c r="W260" s="362"/>
      <c r="X260" s="363"/>
      <c r="Y260" s="1"/>
      <c r="Z260" s="12"/>
      <c r="AA260" s="13"/>
      <c r="AB260" s="178"/>
      <c r="AC260" s="179"/>
      <c r="AD260" s="4"/>
      <c r="AE260" s="13"/>
      <c r="AF260" s="13"/>
      <c r="AG260" s="14"/>
      <c r="AH260" s="169"/>
      <c r="AI260" s="169"/>
      <c r="AJ260" s="169"/>
      <c r="AK260" s="169"/>
      <c r="AL260" s="169"/>
      <c r="AM260" s="169"/>
      <c r="AN260" s="169"/>
      <c r="AO260" s="169" t="s">
        <v>15</v>
      </c>
      <c r="AP260" s="129" t="s">
        <v>122</v>
      </c>
      <c r="AQ260" s="107" t="s">
        <v>249</v>
      </c>
      <c r="AR260" s="352"/>
      <c r="AS260" s="353"/>
      <c r="AT260" s="353"/>
      <c r="AU260" s="354"/>
      <c r="AV260" s="27">
        <v>6</v>
      </c>
      <c r="AW260" s="28" t="str">
        <f>IF(AV260="","","-")</f>
        <v>-</v>
      </c>
      <c r="AX260" s="29">
        <v>21</v>
      </c>
      <c r="AY260" s="336" t="str">
        <f>IF(AV260&lt;&gt;"",IF(AV260&gt;AX260,IF(AV261&gt;AX261,"○",IF(AV262&gt;AX262,"○","×")),IF(AV261&gt;AX261,IF(AV262&gt;AX262,"○","×"),"×")),"")</f>
        <v>×</v>
      </c>
      <c r="AZ260" s="27">
        <v>21</v>
      </c>
      <c r="BA260" s="30" t="str">
        <f t="shared" ref="BA260:BA265" si="80">IF(AZ260="","","-")</f>
        <v>-</v>
      </c>
      <c r="BB260" s="31">
        <v>0</v>
      </c>
      <c r="BC260" s="336" t="str">
        <f>IF(AZ260&lt;&gt;"",IF(AZ260&gt;BB260,IF(AZ261&gt;BB261,"○",IF(AZ262&gt;BB262,"○","×")),IF(AZ261&gt;BB261,IF(AZ262&gt;BB262,"○","×"),"×")),"")</f>
        <v>○</v>
      </c>
      <c r="BD260" s="32">
        <v>7</v>
      </c>
      <c r="BE260" s="30" t="str">
        <f t="shared" ref="BE260:BE268" si="81">IF(BD260="","","-")</f>
        <v>-</v>
      </c>
      <c r="BF260" s="29">
        <v>21</v>
      </c>
      <c r="BG260" s="337" t="str">
        <f>IF(BD260&lt;&gt;"",IF(BD260&gt;BF260,IF(BD261&gt;BF261,"○",IF(BD262&gt;BF262,"○","×")),IF(BD261&gt;BF261,IF(BD262&gt;BF262,"○","×"),"×")),"")</f>
        <v>×</v>
      </c>
      <c r="BH260" s="361" t="s">
        <v>307</v>
      </c>
      <c r="BI260" s="362"/>
      <c r="BJ260" s="362"/>
      <c r="BK260" s="363"/>
      <c r="BL260" s="1"/>
      <c r="BM260" s="12"/>
      <c r="BN260" s="13"/>
      <c r="BO260" s="178"/>
      <c r="BP260" s="179"/>
      <c r="BQ260" s="4"/>
      <c r="BR260" s="13"/>
      <c r="BS260" s="13"/>
      <c r="BT260" s="14"/>
    </row>
    <row r="261" spans="2:72" ht="12" customHeight="1" x14ac:dyDescent="0.15">
      <c r="B261" s="166"/>
      <c r="C261" s="72" t="s">
        <v>285</v>
      </c>
      <c r="D261" s="71" t="s">
        <v>286</v>
      </c>
      <c r="E261" s="355"/>
      <c r="F261" s="356"/>
      <c r="G261" s="356"/>
      <c r="H261" s="357"/>
      <c r="I261" s="27">
        <v>21</v>
      </c>
      <c r="J261" s="28" t="str">
        <f>IF(I261="","","-")</f>
        <v>-</v>
      </c>
      <c r="K261" s="33">
        <v>9</v>
      </c>
      <c r="L261" s="333"/>
      <c r="M261" s="27">
        <v>14</v>
      </c>
      <c r="N261" s="28" t="str">
        <f t="shared" si="78"/>
        <v>-</v>
      </c>
      <c r="O261" s="29">
        <v>21</v>
      </c>
      <c r="P261" s="333"/>
      <c r="Q261" s="27">
        <v>21</v>
      </c>
      <c r="R261" s="28" t="str">
        <f t="shared" si="79"/>
        <v>-</v>
      </c>
      <c r="S261" s="29">
        <v>18</v>
      </c>
      <c r="T261" s="305"/>
      <c r="U261" s="310"/>
      <c r="V261" s="311"/>
      <c r="W261" s="311"/>
      <c r="X261" s="312"/>
      <c r="Y261" s="1"/>
      <c r="Z261" s="12">
        <f>COUNTIF(E260:T262,"○")</f>
        <v>1</v>
      </c>
      <c r="AA261" s="13">
        <f>COUNTIF(E260:T262,"×")</f>
        <v>2</v>
      </c>
      <c r="AB261" s="6">
        <f>(IF((E260&gt;G260),1,0))+(IF((E261&gt;G261),1,0))+(IF((E262&gt;G262),1,0))+(IF((I260&gt;K260),1,0))+(IF((I261&gt;K261),1,0))+(IF((I262&gt;K262),1,0))+(IF((M260&gt;O260),1,0))+(IF((M261&gt;O261),1,0))+(IF((M262&gt;O262),1,0))+(IF((Q260&gt;S260),1,0))+(IF((Q261&gt;S261),1,0))+(IF((Q262&gt;S262),1,0))</f>
        <v>3</v>
      </c>
      <c r="AC261" s="7">
        <f>(IF((E260&lt;G260),1,0))+(IF((E261&lt;G261),1,0))+(IF((E262&lt;G262),1,0))+(IF((I260&lt;K260),1,0))+(IF((I261&lt;K261),1,0))+(IF((I262&lt;K262),1,0))+(IF((M260&lt;O260),1,0))+(IF((M261&lt;O261),1,0))+(IF((M262&lt;O262),1,0))+(IF((Q260&lt;S260),1,0))+(IF((Q261&lt;S261),1,0))+(IF((Q262&lt;S262),1,0))</f>
        <v>4</v>
      </c>
      <c r="AD261" s="8">
        <f>AB261-AC261</f>
        <v>-1</v>
      </c>
      <c r="AE261" s="13">
        <f>SUM(E260:E262,I260:I262,M260:M262,Q260:Q262)</f>
        <v>113</v>
      </c>
      <c r="AF261" s="13">
        <f>SUM(G260:G262,K260:K262,O260:O262,S260:S262)</f>
        <v>118</v>
      </c>
      <c r="AG261" s="14">
        <f>AE261-AF261</f>
        <v>-5</v>
      </c>
      <c r="AP261" s="127" t="s">
        <v>120</v>
      </c>
      <c r="AQ261" s="85" t="s">
        <v>249</v>
      </c>
      <c r="AR261" s="355"/>
      <c r="AS261" s="356"/>
      <c r="AT261" s="356"/>
      <c r="AU261" s="357"/>
      <c r="AV261" s="27">
        <v>5</v>
      </c>
      <c r="AW261" s="28" t="str">
        <f>IF(AV261="","","-")</f>
        <v>-</v>
      </c>
      <c r="AX261" s="33">
        <v>21</v>
      </c>
      <c r="AY261" s="333"/>
      <c r="AZ261" s="27">
        <v>21</v>
      </c>
      <c r="BA261" s="28" t="str">
        <f t="shared" si="80"/>
        <v>-</v>
      </c>
      <c r="BB261" s="29">
        <v>0</v>
      </c>
      <c r="BC261" s="333"/>
      <c r="BD261" s="27">
        <v>4</v>
      </c>
      <c r="BE261" s="28" t="str">
        <f t="shared" si="81"/>
        <v>-</v>
      </c>
      <c r="BF261" s="29">
        <v>21</v>
      </c>
      <c r="BG261" s="305"/>
      <c r="BH261" s="310"/>
      <c r="BI261" s="311"/>
      <c r="BJ261" s="311"/>
      <c r="BK261" s="312"/>
      <c r="BL261" s="1"/>
      <c r="BM261" s="12">
        <f>COUNTIF(AR260:BG262,"○")</f>
        <v>1</v>
      </c>
      <c r="BN261" s="13">
        <f>COUNTIF(AR260:BG262,"×")</f>
        <v>2</v>
      </c>
      <c r="BO261" s="6">
        <f>(IF((AR260&gt;AT260),1,0))+(IF((AR261&gt;AT261),1,0))+(IF((AR262&gt;AT262),1,0))+(IF((AV260&gt;AX260),1,0))+(IF((AV261&gt;AX261),1,0))+(IF((AV262&gt;AX262),1,0))+(IF((AZ260&gt;BB260),1,0))+(IF((AZ261&gt;BB261),1,0))+(IF((AZ262&gt;BB262),1,0))+(IF((BD260&gt;BF260),1,0))+(IF((BD261&gt;BF261),1,0))+(IF((BD262&gt;BF262),1,0))</f>
        <v>2</v>
      </c>
      <c r="BP261" s="7">
        <f>(IF((AR260&lt;AT260),1,0))+(IF((AR261&lt;AT261),1,0))+(IF((AR262&lt;AT262),1,0))+(IF((AV260&lt;AX260),1,0))+(IF((AV261&lt;AX261),1,0))+(IF((AV262&lt;AX262),1,0))+(IF((AZ260&lt;BB260),1,0))+(IF((AZ261&lt;BB261),1,0))+(IF((AZ262&lt;BB262),1,0))+(IF((BD260&lt;BF260),1,0))+(IF((BD261&lt;BF261),1,0))+(IF((BD262&lt;BF262),1,0))</f>
        <v>4</v>
      </c>
      <c r="BQ261" s="8">
        <f>BO261-BP261</f>
        <v>-2</v>
      </c>
      <c r="BR261" s="13">
        <f>SUM(AR260:AR262,AV260:AV262,AZ260:AZ262,BD260:BD262)</f>
        <v>64</v>
      </c>
      <c r="BS261" s="13">
        <f>SUM(AT260:AT262,AX260:AX262,BB260:BB262,BF260:BF262)</f>
        <v>84</v>
      </c>
      <c r="BT261" s="14">
        <f>BR261-BS261</f>
        <v>-20</v>
      </c>
    </row>
    <row r="262" spans="2:72" ht="12" customHeight="1" x14ac:dyDescent="0.15">
      <c r="C262" s="72"/>
      <c r="D262" s="88" t="s">
        <v>82</v>
      </c>
      <c r="E262" s="358"/>
      <c r="F262" s="359"/>
      <c r="G262" s="359"/>
      <c r="H262" s="360"/>
      <c r="I262" s="34"/>
      <c r="J262" s="28" t="str">
        <f>IF(I262="","","-")</f>
        <v/>
      </c>
      <c r="K262" s="35"/>
      <c r="L262" s="334"/>
      <c r="M262" s="34"/>
      <c r="N262" s="36" t="str">
        <f t="shared" si="78"/>
        <v/>
      </c>
      <c r="O262" s="35"/>
      <c r="P262" s="333"/>
      <c r="Q262" s="34">
        <v>12</v>
      </c>
      <c r="R262" s="36" t="str">
        <f t="shared" si="79"/>
        <v>-</v>
      </c>
      <c r="S262" s="35">
        <v>21</v>
      </c>
      <c r="T262" s="305"/>
      <c r="U262" s="9">
        <f>Z261</f>
        <v>1</v>
      </c>
      <c r="V262" s="10" t="s">
        <v>30</v>
      </c>
      <c r="W262" s="10">
        <f>AA261</f>
        <v>2</v>
      </c>
      <c r="X262" s="11" t="s">
        <v>27</v>
      </c>
      <c r="Y262" s="1"/>
      <c r="Z262" s="12"/>
      <c r="AA262" s="13"/>
      <c r="AB262" s="12"/>
      <c r="AC262" s="13"/>
      <c r="AD262" s="14"/>
      <c r="AE262" s="13"/>
      <c r="AF262" s="13"/>
      <c r="AG262" s="14"/>
      <c r="AP262" s="77"/>
      <c r="AQ262" s="128" t="s">
        <v>82</v>
      </c>
      <c r="AR262" s="358"/>
      <c r="AS262" s="359"/>
      <c r="AT262" s="359"/>
      <c r="AU262" s="360"/>
      <c r="AV262" s="34"/>
      <c r="AW262" s="28" t="str">
        <f>IF(AV262="","","-")</f>
        <v/>
      </c>
      <c r="AX262" s="35"/>
      <c r="AY262" s="334"/>
      <c r="AZ262" s="34"/>
      <c r="BA262" s="36" t="str">
        <f t="shared" si="80"/>
        <v/>
      </c>
      <c r="BB262" s="35"/>
      <c r="BC262" s="333"/>
      <c r="BD262" s="34"/>
      <c r="BE262" s="36" t="str">
        <f t="shared" si="81"/>
        <v/>
      </c>
      <c r="BF262" s="35"/>
      <c r="BG262" s="305"/>
      <c r="BH262" s="9">
        <f>BM261</f>
        <v>1</v>
      </c>
      <c r="BI262" s="10" t="s">
        <v>30</v>
      </c>
      <c r="BJ262" s="10">
        <f>BN261</f>
        <v>2</v>
      </c>
      <c r="BK262" s="11" t="s">
        <v>27</v>
      </c>
      <c r="BL262" s="1"/>
      <c r="BM262" s="12"/>
      <c r="BN262" s="13"/>
      <c r="BO262" s="12"/>
      <c r="BP262" s="13"/>
      <c r="BQ262" s="14"/>
      <c r="BR262" s="13"/>
      <c r="BS262" s="13"/>
      <c r="BT262" s="14"/>
    </row>
    <row r="263" spans="2:72" ht="12" customHeight="1" x14ac:dyDescent="0.15">
      <c r="C263" s="75" t="s">
        <v>148</v>
      </c>
      <c r="D263" s="86" t="s">
        <v>249</v>
      </c>
      <c r="E263" s="37">
        <f>IF(K260="","",K260)</f>
        <v>7</v>
      </c>
      <c r="F263" s="28" t="str">
        <f t="shared" ref="F263:F271" si="82">IF(E263="","","-")</f>
        <v>-</v>
      </c>
      <c r="G263" s="176">
        <f>IF(I260="","",I260)</f>
        <v>21</v>
      </c>
      <c r="H263" s="303" t="str">
        <f>IF(L260="","",IF(L260="○","×",IF(L260="×","○")))</f>
        <v>×</v>
      </c>
      <c r="I263" s="367"/>
      <c r="J263" s="368"/>
      <c r="K263" s="368"/>
      <c r="L263" s="369"/>
      <c r="M263" s="27">
        <v>6</v>
      </c>
      <c r="N263" s="28" t="str">
        <f t="shared" si="78"/>
        <v>-</v>
      </c>
      <c r="O263" s="29">
        <v>21</v>
      </c>
      <c r="P263" s="339" t="str">
        <f>IF(M263&lt;&gt;"",IF(M263&gt;O263,IF(M264&gt;O264,"○",IF(M265&gt;O265,"○","×")),IF(M264&gt;O264,IF(M265&gt;O265,"○","×"),"×")),"")</f>
        <v>×</v>
      </c>
      <c r="Q263" s="27">
        <v>3</v>
      </c>
      <c r="R263" s="28" t="str">
        <f t="shared" si="79"/>
        <v>-</v>
      </c>
      <c r="S263" s="29">
        <v>21</v>
      </c>
      <c r="T263" s="335" t="str">
        <f>IF(Q263&lt;&gt;"",IF(Q263&gt;S263,IF(Q264&gt;S264,"○",IF(Q265&gt;S265,"○","×")),IF(Q264&gt;S264,IF(Q265&gt;S265,"○","×"),"×")),"")</f>
        <v>×</v>
      </c>
      <c r="U263" s="307" t="s">
        <v>305</v>
      </c>
      <c r="V263" s="308"/>
      <c r="W263" s="308"/>
      <c r="X263" s="309"/>
      <c r="Y263" s="1"/>
      <c r="Z263" s="178"/>
      <c r="AA263" s="179"/>
      <c r="AB263" s="178"/>
      <c r="AC263" s="179"/>
      <c r="AD263" s="4"/>
      <c r="AE263" s="179"/>
      <c r="AF263" s="179"/>
      <c r="AG263" s="4"/>
      <c r="AP263" s="127" t="s">
        <v>153</v>
      </c>
      <c r="AQ263" s="86" t="s">
        <v>249</v>
      </c>
      <c r="AR263" s="37">
        <f>IF(AX260="","",AX260)</f>
        <v>21</v>
      </c>
      <c r="AS263" s="28" t="str">
        <f t="shared" ref="AS263:AS271" si="83">IF(AR263="","","-")</f>
        <v>-</v>
      </c>
      <c r="AT263" s="176">
        <f>IF(AV260="","",AV260)</f>
        <v>6</v>
      </c>
      <c r="AU263" s="303" t="str">
        <f>IF(AY260="","",IF(AY260="○","×",IF(AY260="×","○")))</f>
        <v>○</v>
      </c>
      <c r="AV263" s="367"/>
      <c r="AW263" s="368"/>
      <c r="AX263" s="368"/>
      <c r="AY263" s="369"/>
      <c r="AZ263" s="27">
        <v>21</v>
      </c>
      <c r="BA263" s="28" t="str">
        <f t="shared" si="80"/>
        <v>-</v>
      </c>
      <c r="BB263" s="29">
        <v>0</v>
      </c>
      <c r="BC263" s="339" t="str">
        <f>IF(AZ263&lt;&gt;"",IF(AZ263&gt;BB263,IF(AZ264&gt;BB264,"○",IF(AZ265&gt;BB265,"○","×")),IF(AZ264&gt;BB264,IF(AZ265&gt;BB265,"○","×"),"×")),"")</f>
        <v>○</v>
      </c>
      <c r="BD263" s="27">
        <v>12</v>
      </c>
      <c r="BE263" s="28" t="str">
        <f t="shared" si="81"/>
        <v>-</v>
      </c>
      <c r="BF263" s="29">
        <v>21</v>
      </c>
      <c r="BG263" s="335" t="str">
        <f>IF(BD263&lt;&gt;"",IF(BD263&gt;BF263,IF(BD264&gt;BF264,"○",IF(BD265&gt;BF265,"○","×")),IF(BD264&gt;BF264,IF(BD265&gt;BF265,"○","×"),"×")),"")</f>
        <v>×</v>
      </c>
      <c r="BH263" s="307" t="s">
        <v>306</v>
      </c>
      <c r="BI263" s="308"/>
      <c r="BJ263" s="308"/>
      <c r="BK263" s="309"/>
      <c r="BL263" s="1"/>
      <c r="BM263" s="178"/>
      <c r="BN263" s="179"/>
      <c r="BO263" s="178"/>
      <c r="BP263" s="179"/>
      <c r="BQ263" s="4"/>
      <c r="BR263" s="179"/>
      <c r="BS263" s="179"/>
      <c r="BT263" s="4"/>
    </row>
    <row r="264" spans="2:72" ht="12" customHeight="1" x14ac:dyDescent="0.15">
      <c r="C264" s="72" t="s">
        <v>145</v>
      </c>
      <c r="D264" s="85" t="s">
        <v>249</v>
      </c>
      <c r="E264" s="37">
        <f>IF(K261="","",K261)</f>
        <v>9</v>
      </c>
      <c r="F264" s="28" t="str">
        <f t="shared" si="82"/>
        <v>-</v>
      </c>
      <c r="G264" s="176">
        <f>IF(I261="","",I261)</f>
        <v>21</v>
      </c>
      <c r="H264" s="304" t="str">
        <f>IF(J261="","",J261)</f>
        <v>-</v>
      </c>
      <c r="I264" s="370"/>
      <c r="J264" s="356"/>
      <c r="K264" s="356"/>
      <c r="L264" s="357"/>
      <c r="M264" s="27">
        <v>5</v>
      </c>
      <c r="N264" s="28" t="str">
        <f t="shared" si="78"/>
        <v>-</v>
      </c>
      <c r="O264" s="29">
        <v>21</v>
      </c>
      <c r="P264" s="333"/>
      <c r="Q264" s="27">
        <v>4</v>
      </c>
      <c r="R264" s="28" t="str">
        <f t="shared" si="79"/>
        <v>-</v>
      </c>
      <c r="S264" s="29">
        <v>21</v>
      </c>
      <c r="T264" s="305"/>
      <c r="U264" s="310"/>
      <c r="V264" s="311"/>
      <c r="W264" s="311"/>
      <c r="X264" s="312"/>
      <c r="Y264" s="1"/>
      <c r="Z264" s="12">
        <f>COUNTIF(E263:T265,"○")</f>
        <v>0</v>
      </c>
      <c r="AA264" s="13">
        <f>COUNTIF(E263:T265,"×")</f>
        <v>3</v>
      </c>
      <c r="AB264" s="6">
        <f>(IF((E263&gt;G263),1,0))+(IF((E264&gt;G264),1,0))+(IF((E265&gt;G265),1,0))+(IF((I263&gt;K263),1,0))+(IF((I264&gt;K264),1,0))+(IF((I265&gt;K265),1,0))+(IF((M263&gt;O263),1,0))+(IF((M264&gt;O264),1,0))+(IF((M265&gt;O265),1,0))+(IF((Q263&gt;S263),1,0))+(IF((Q264&gt;S264),1,0))+(IF((Q265&gt;S265),1,0))</f>
        <v>0</v>
      </c>
      <c r="AC264" s="7">
        <f>(IF((E263&lt;G263),1,0))+(IF((E264&lt;G264),1,0))+(IF((E265&lt;G265),1,0))+(IF((I263&lt;K263),1,0))+(IF((I264&lt;K264),1,0))+(IF((I265&lt;K265),1,0))+(IF((M263&lt;O263),1,0))+(IF((M264&lt;O264),1,0))+(IF((M265&lt;O265),1,0))+(IF((Q263&lt;S263),1,0))+(IF((Q264&lt;S264),1,0))+(IF((Q265&lt;S265),1,0))</f>
        <v>6</v>
      </c>
      <c r="AD264" s="8">
        <f>AB264-AC264</f>
        <v>-6</v>
      </c>
      <c r="AE264" s="13">
        <f>SUM(E263:E265,I263:I265,M263:M265,Q263:Q265)</f>
        <v>34</v>
      </c>
      <c r="AF264" s="13">
        <f>SUM(G263:G265,K263:K265,O263:O265,S263:S265)</f>
        <v>126</v>
      </c>
      <c r="AG264" s="14">
        <f>AE264-AF264</f>
        <v>-92</v>
      </c>
      <c r="AP264" s="127" t="s">
        <v>152</v>
      </c>
      <c r="AQ264" s="85" t="s">
        <v>249</v>
      </c>
      <c r="AR264" s="37">
        <f>IF(AX261="","",AX261)</f>
        <v>21</v>
      </c>
      <c r="AS264" s="28" t="str">
        <f t="shared" si="83"/>
        <v>-</v>
      </c>
      <c r="AT264" s="176">
        <f>IF(AV261="","",AV261)</f>
        <v>5</v>
      </c>
      <c r="AU264" s="304" t="str">
        <f>IF(AW261="","",AW261)</f>
        <v>-</v>
      </c>
      <c r="AV264" s="370"/>
      <c r="AW264" s="356"/>
      <c r="AX264" s="356"/>
      <c r="AY264" s="357"/>
      <c r="AZ264" s="27">
        <v>21</v>
      </c>
      <c r="BA264" s="28" t="str">
        <f t="shared" si="80"/>
        <v>-</v>
      </c>
      <c r="BB264" s="29">
        <v>0</v>
      </c>
      <c r="BC264" s="333"/>
      <c r="BD264" s="27">
        <v>7</v>
      </c>
      <c r="BE264" s="28" t="str">
        <f t="shared" si="81"/>
        <v>-</v>
      </c>
      <c r="BF264" s="29">
        <v>21</v>
      </c>
      <c r="BG264" s="305"/>
      <c r="BH264" s="310"/>
      <c r="BI264" s="311"/>
      <c r="BJ264" s="311"/>
      <c r="BK264" s="312"/>
      <c r="BL264" s="1"/>
      <c r="BM264" s="12">
        <f>COUNTIF(AR263:BG265,"○")</f>
        <v>2</v>
      </c>
      <c r="BN264" s="13">
        <f>COUNTIF(AR263:BG265,"×")</f>
        <v>1</v>
      </c>
      <c r="BO264" s="6">
        <f>(IF((AR263&gt;AT263),1,0))+(IF((AR264&gt;AT264),1,0))+(IF((AR265&gt;AT265),1,0))+(IF((AV263&gt;AX263),1,0))+(IF((AV264&gt;AX264),1,0))+(IF((AV265&gt;AX265),1,0))+(IF((AZ263&gt;BB263),1,0))+(IF((AZ264&gt;BB264),1,0))+(IF((AZ265&gt;BB265),1,0))+(IF((BD263&gt;BF263),1,0))+(IF((BD264&gt;BF264),1,0))+(IF((BD265&gt;BF265),1,0))</f>
        <v>4</v>
      </c>
      <c r="BP264" s="7">
        <f>(IF((AR263&lt;AT263),1,0))+(IF((AR264&lt;AT264),1,0))+(IF((AR265&lt;AT265),1,0))+(IF((AV263&lt;AX263),1,0))+(IF((AV264&lt;AX264),1,0))+(IF((AV265&lt;AX265),1,0))+(IF((AZ263&lt;BB263),1,0))+(IF((AZ264&lt;BB264),1,0))+(IF((AZ265&lt;BB265),1,0))+(IF((BD263&lt;BF263),1,0))+(IF((BD264&lt;BF264),1,0))+(IF((BD265&lt;BF265),1,0))</f>
        <v>2</v>
      </c>
      <c r="BQ264" s="8">
        <f>BO264-BP264</f>
        <v>2</v>
      </c>
      <c r="BR264" s="13">
        <f>SUM(AR263:AR265,AV263:AV265,AZ263:AZ265,BD263:BD265)</f>
        <v>103</v>
      </c>
      <c r="BS264" s="13">
        <f>SUM(AT263:AT265,AX263:AX265,BB263:BB265,BF263:BF265)</f>
        <v>53</v>
      </c>
      <c r="BT264" s="14">
        <f>BR264-BS264</f>
        <v>50</v>
      </c>
    </row>
    <row r="265" spans="2:72" ht="12" customHeight="1" x14ac:dyDescent="0.15">
      <c r="C265" s="77"/>
      <c r="D265" s="87" t="s">
        <v>82</v>
      </c>
      <c r="E265" s="38" t="str">
        <f>IF(K262="","",K262)</f>
        <v/>
      </c>
      <c r="F265" s="28" t="str">
        <f t="shared" si="82"/>
        <v/>
      </c>
      <c r="G265" s="39" t="str">
        <f>IF(I262="","",I262)</f>
        <v/>
      </c>
      <c r="H265" s="338" t="str">
        <f>IF(J262="","",J262)</f>
        <v/>
      </c>
      <c r="I265" s="392"/>
      <c r="J265" s="359"/>
      <c r="K265" s="359"/>
      <c r="L265" s="360"/>
      <c r="M265" s="34"/>
      <c r="N265" s="28" t="str">
        <f t="shared" si="78"/>
        <v/>
      </c>
      <c r="O265" s="35"/>
      <c r="P265" s="334"/>
      <c r="Q265" s="34"/>
      <c r="R265" s="36" t="str">
        <f t="shared" si="79"/>
        <v/>
      </c>
      <c r="S265" s="35"/>
      <c r="T265" s="306"/>
      <c r="U265" s="9">
        <f>Z264</f>
        <v>0</v>
      </c>
      <c r="V265" s="10" t="s">
        <v>30</v>
      </c>
      <c r="W265" s="10">
        <f>AA264</f>
        <v>3</v>
      </c>
      <c r="X265" s="11" t="s">
        <v>27</v>
      </c>
      <c r="Y265" s="1"/>
      <c r="Z265" s="20"/>
      <c r="AA265" s="21"/>
      <c r="AB265" s="20"/>
      <c r="AC265" s="21"/>
      <c r="AD265" s="22"/>
      <c r="AE265" s="21"/>
      <c r="AF265" s="21"/>
      <c r="AG265" s="22"/>
      <c r="AP265" s="77"/>
      <c r="AQ265" s="87" t="s">
        <v>82</v>
      </c>
      <c r="AR265" s="38" t="str">
        <f>IF(AX262="","",AX262)</f>
        <v/>
      </c>
      <c r="AS265" s="28" t="str">
        <f t="shared" si="83"/>
        <v/>
      </c>
      <c r="AT265" s="39" t="str">
        <f>IF(AV262="","",AV262)</f>
        <v/>
      </c>
      <c r="AU265" s="338" t="str">
        <f>IF(AW262="","",AW262)</f>
        <v/>
      </c>
      <c r="AV265" s="392"/>
      <c r="AW265" s="359"/>
      <c r="AX265" s="359"/>
      <c r="AY265" s="360"/>
      <c r="AZ265" s="34"/>
      <c r="BA265" s="28" t="str">
        <f t="shared" si="80"/>
        <v/>
      </c>
      <c r="BB265" s="35"/>
      <c r="BC265" s="334"/>
      <c r="BD265" s="34"/>
      <c r="BE265" s="36" t="str">
        <f t="shared" si="81"/>
        <v/>
      </c>
      <c r="BF265" s="35"/>
      <c r="BG265" s="306"/>
      <c r="BH265" s="9">
        <f>BM264</f>
        <v>2</v>
      </c>
      <c r="BI265" s="10" t="s">
        <v>30</v>
      </c>
      <c r="BJ265" s="10">
        <f>BN264</f>
        <v>1</v>
      </c>
      <c r="BK265" s="11" t="s">
        <v>27</v>
      </c>
      <c r="BL265" s="1"/>
      <c r="BM265" s="20"/>
      <c r="BN265" s="21"/>
      <c r="BO265" s="20"/>
      <c r="BP265" s="21"/>
      <c r="BQ265" s="22"/>
      <c r="BR265" s="21"/>
      <c r="BS265" s="21"/>
      <c r="BT265" s="22"/>
    </row>
    <row r="266" spans="2:72" ht="12" customHeight="1" x14ac:dyDescent="0.15">
      <c r="C266" s="75" t="s">
        <v>161</v>
      </c>
      <c r="D266" s="86" t="s">
        <v>150</v>
      </c>
      <c r="E266" s="37">
        <f>IF(O260="","",O260)</f>
        <v>21</v>
      </c>
      <c r="F266" s="40" t="str">
        <f t="shared" si="82"/>
        <v>-</v>
      </c>
      <c r="G266" s="176">
        <f>IF(M260="","",M260)</f>
        <v>10</v>
      </c>
      <c r="H266" s="303" t="str">
        <f>IF(P260="","",IF(P260="○","×",IF(P260="×","○")))</f>
        <v>○</v>
      </c>
      <c r="I266" s="41">
        <f>IF(O263="","",O263)</f>
        <v>21</v>
      </c>
      <c r="J266" s="28" t="str">
        <f t="shared" ref="J266:J267" si="84">IF(I266="","","-")</f>
        <v>-</v>
      </c>
      <c r="K266" s="176">
        <f>IF(M263="","",M263)</f>
        <v>6</v>
      </c>
      <c r="L266" s="303" t="str">
        <f>IF(P263="","",IF(P263="○","×",IF(P263="×","○")))</f>
        <v>○</v>
      </c>
      <c r="M266" s="367"/>
      <c r="N266" s="368"/>
      <c r="O266" s="368"/>
      <c r="P266" s="369"/>
      <c r="Q266" s="27">
        <v>21</v>
      </c>
      <c r="R266" s="28" t="str">
        <f t="shared" si="79"/>
        <v>-</v>
      </c>
      <c r="S266" s="29">
        <v>17</v>
      </c>
      <c r="T266" s="305" t="str">
        <f>IF(Q266&lt;&gt;"",IF(Q266&gt;S266,IF(Q267&gt;S267,"○",IF(Q268&gt;S268,"○","×")),IF(Q267&gt;S267,IF(Q268&gt;S268,"○","×"),"×")),"")</f>
        <v>○</v>
      </c>
      <c r="U266" s="307" t="s">
        <v>304</v>
      </c>
      <c r="V266" s="308"/>
      <c r="W266" s="308"/>
      <c r="X266" s="309"/>
      <c r="Y266" s="1"/>
      <c r="Z266" s="12"/>
      <c r="AA266" s="13"/>
      <c r="AB266" s="12"/>
      <c r="AC266" s="13"/>
      <c r="AD266" s="14"/>
      <c r="AE266" s="13"/>
      <c r="AF266" s="13"/>
      <c r="AG266" s="14"/>
      <c r="AP266" s="72" t="s">
        <v>129</v>
      </c>
      <c r="AQ266" s="86" t="s">
        <v>128</v>
      </c>
      <c r="AR266" s="37">
        <f>IF(BB260="","",BB260)</f>
        <v>0</v>
      </c>
      <c r="AS266" s="40" t="str">
        <f t="shared" si="83"/>
        <v>-</v>
      </c>
      <c r="AT266" s="176">
        <f>IF(AZ260="","",AZ260)</f>
        <v>21</v>
      </c>
      <c r="AU266" s="303" t="str">
        <f>IF(BC260="","",IF(BC260="○","×",IF(BC260="×","○")))</f>
        <v>×</v>
      </c>
      <c r="AV266" s="41">
        <f>IF(BB263="","",BB263)</f>
        <v>0</v>
      </c>
      <c r="AW266" s="28" t="str">
        <f t="shared" ref="AW266:AW267" si="85">IF(AV266="","","-")</f>
        <v>-</v>
      </c>
      <c r="AX266" s="176">
        <f>IF(AZ263="","",AZ263)</f>
        <v>21</v>
      </c>
      <c r="AY266" s="303" t="str">
        <f>IF(BC263="","",IF(BC263="○","×",IF(BC263="×","○")))</f>
        <v>×</v>
      </c>
      <c r="AZ266" s="367"/>
      <c r="BA266" s="368"/>
      <c r="BB266" s="368"/>
      <c r="BC266" s="369"/>
      <c r="BD266" s="27">
        <v>0</v>
      </c>
      <c r="BE266" s="28" t="str">
        <f t="shared" si="81"/>
        <v>-</v>
      </c>
      <c r="BF266" s="29">
        <v>21</v>
      </c>
      <c r="BG266" s="305" t="str">
        <f>IF(BD266&lt;&gt;"",IF(BD266&gt;BF266,IF(BD267&gt;BF267,"○",IF(BD268&gt;BF268,"○","×")),IF(BD267&gt;BF267,IF(BD268&gt;BF268,"○","×"),"×")),"")</f>
        <v>×</v>
      </c>
      <c r="BH266" s="377" t="s">
        <v>303</v>
      </c>
      <c r="BI266" s="378"/>
      <c r="BJ266" s="378"/>
      <c r="BK266" s="379"/>
      <c r="BL266" s="1"/>
      <c r="BM266" s="12"/>
      <c r="BN266" s="13"/>
      <c r="BO266" s="12"/>
      <c r="BP266" s="13"/>
      <c r="BQ266" s="14"/>
      <c r="BR266" s="13"/>
      <c r="BS266" s="13"/>
      <c r="BT266" s="14"/>
    </row>
    <row r="267" spans="2:72" ht="12" customHeight="1" x14ac:dyDescent="0.15">
      <c r="C267" s="72" t="s">
        <v>291</v>
      </c>
      <c r="D267" s="85" t="s">
        <v>278</v>
      </c>
      <c r="E267" s="37">
        <f>IF(O261="","",O261)</f>
        <v>21</v>
      </c>
      <c r="F267" s="28" t="str">
        <f t="shared" si="82"/>
        <v>-</v>
      </c>
      <c r="G267" s="176">
        <f>IF(M261="","",M261)</f>
        <v>14</v>
      </c>
      <c r="H267" s="304" t="str">
        <f>IF(J264="","",J264)</f>
        <v/>
      </c>
      <c r="I267" s="41">
        <f>IF(O264="","",O264)</f>
        <v>21</v>
      </c>
      <c r="J267" s="28" t="str">
        <f t="shared" si="84"/>
        <v>-</v>
      </c>
      <c r="K267" s="176">
        <f>IF(M264="","",M264)</f>
        <v>5</v>
      </c>
      <c r="L267" s="304" t="str">
        <f>IF(N264="","",N264)</f>
        <v>-</v>
      </c>
      <c r="M267" s="370"/>
      <c r="N267" s="356"/>
      <c r="O267" s="356"/>
      <c r="P267" s="357"/>
      <c r="Q267" s="27">
        <v>21</v>
      </c>
      <c r="R267" s="28" t="str">
        <f t="shared" si="79"/>
        <v>-</v>
      </c>
      <c r="S267" s="29">
        <v>18</v>
      </c>
      <c r="T267" s="305"/>
      <c r="U267" s="310"/>
      <c r="V267" s="311"/>
      <c r="W267" s="311"/>
      <c r="X267" s="312"/>
      <c r="Y267" s="1"/>
      <c r="Z267" s="12">
        <f>COUNTIF(E266:T268,"○")</f>
        <v>3</v>
      </c>
      <c r="AA267" s="13">
        <f>COUNTIF(E266:T268,"×")</f>
        <v>0</v>
      </c>
      <c r="AB267" s="6">
        <f>(IF((E266&gt;G266),1,0))+(IF((E267&gt;G267),1,0))+(IF((E268&gt;G268),1,0))+(IF((I266&gt;K266),1,0))+(IF((I267&gt;K267),1,0))+(IF((I268&gt;K268),1,0))+(IF((M266&gt;O266),1,0))+(IF((M267&gt;O267),1,0))+(IF((M268&gt;O268),1,0))+(IF((Q266&gt;S266),1,0))+(IF((Q267&gt;S267),1,0))+(IF((Q268&gt;S268),1,0))</f>
        <v>6</v>
      </c>
      <c r="AC267" s="7">
        <f>(IF((E266&lt;G266),1,0))+(IF((E267&lt;G267),1,0))+(IF((E268&lt;G268),1,0))+(IF((I266&lt;K266),1,0))+(IF((I267&lt;K267),1,0))+(IF((I268&lt;K268),1,0))+(IF((M266&lt;O266),1,0))+(IF((M267&lt;O267),1,0))+(IF((M268&lt;O268),1,0))+(IF((Q266&lt;S266),1,0))+(IF((Q267&lt;S267),1,0))+(IF((Q268&lt;S268),1,0))</f>
        <v>0</v>
      </c>
      <c r="AD267" s="8">
        <f>AB267-AC267</f>
        <v>6</v>
      </c>
      <c r="AE267" s="13">
        <f>SUM(E266:E268,I266:I268,M266:M268,Q266:Q268)</f>
        <v>126</v>
      </c>
      <c r="AF267" s="13">
        <f>SUM(G266:G268,K266:K268,O266:O268,S266:S268)</f>
        <v>70</v>
      </c>
      <c r="AG267" s="14">
        <f>AE267-AF267</f>
        <v>56</v>
      </c>
      <c r="AP267" s="72" t="s">
        <v>126</v>
      </c>
      <c r="AQ267" s="85" t="s">
        <v>128</v>
      </c>
      <c r="AR267" s="37">
        <f>IF(BB261="","",BB261)</f>
        <v>0</v>
      </c>
      <c r="AS267" s="28" t="str">
        <f t="shared" si="83"/>
        <v>-</v>
      </c>
      <c r="AT267" s="176">
        <f>IF(AZ261="","",AZ261)</f>
        <v>21</v>
      </c>
      <c r="AU267" s="304" t="str">
        <f>IF(AW264="","",AW264)</f>
        <v/>
      </c>
      <c r="AV267" s="41">
        <f>IF(BB264="","",BB264)</f>
        <v>0</v>
      </c>
      <c r="AW267" s="28" t="str">
        <f t="shared" si="85"/>
        <v>-</v>
      </c>
      <c r="AX267" s="176">
        <f>IF(AZ264="","",AZ264)</f>
        <v>21</v>
      </c>
      <c r="AY267" s="304" t="str">
        <f>IF(BA264="","",BA264)</f>
        <v>-</v>
      </c>
      <c r="AZ267" s="370"/>
      <c r="BA267" s="356"/>
      <c r="BB267" s="356"/>
      <c r="BC267" s="357"/>
      <c r="BD267" s="27">
        <v>0</v>
      </c>
      <c r="BE267" s="28" t="str">
        <f t="shared" si="81"/>
        <v>-</v>
      </c>
      <c r="BF267" s="29">
        <v>21</v>
      </c>
      <c r="BG267" s="305"/>
      <c r="BH267" s="380"/>
      <c r="BI267" s="381"/>
      <c r="BJ267" s="381"/>
      <c r="BK267" s="382"/>
      <c r="BL267" s="1"/>
      <c r="BM267" s="12">
        <f>COUNTIF(AR266:BG268,"○")</f>
        <v>0</v>
      </c>
      <c r="BN267" s="13">
        <f>COUNTIF(AR266:BG268,"×")</f>
        <v>3</v>
      </c>
      <c r="BO267" s="6">
        <f>(IF((AR266&gt;AT266),1,0))+(IF((AR267&gt;AT267),1,0))+(IF((AR268&gt;AT268),1,0))+(IF((AV266&gt;AX266),1,0))+(IF((AV267&gt;AX267),1,0))+(IF((AV268&gt;AX268),1,0))+(IF((AZ266&gt;BB266),1,0))+(IF((AZ267&gt;BB267),1,0))+(IF((AZ268&gt;BB268),1,0))+(IF((BD266&gt;BF266),1,0))+(IF((BD267&gt;BF267),1,0))+(IF((BD268&gt;BF268),1,0))</f>
        <v>0</v>
      </c>
      <c r="BP267" s="7">
        <f>(IF((AR266&lt;AT266),1,0))+(IF((AR267&lt;AT267),1,0))+(IF((AR268&lt;AT268),1,0))+(IF((AV266&lt;AX266),1,0))+(IF((AV267&lt;AX267),1,0))+(IF((AV268&lt;AX268),1,0))+(IF((AZ266&lt;BB266),1,0))+(IF((AZ267&lt;BB267),1,0))+(IF((AZ268&lt;BB268),1,0))+(IF((BD266&lt;BF266),1,0))+(IF((BD267&lt;BF267),1,0))+(IF((BD268&lt;BF268),1,0))</f>
        <v>6</v>
      </c>
      <c r="BQ267" s="8">
        <f>BO267-BP267</f>
        <v>-6</v>
      </c>
      <c r="BR267" s="13">
        <f>SUM(AR266:AR268,AV266:AV268,AZ266:AZ268,BD266:BD268)</f>
        <v>0</v>
      </c>
      <c r="BS267" s="13">
        <f>SUM(AT266:AT268,AX266:AX268,BB266:BB268,BF266:BF268)</f>
        <v>126</v>
      </c>
      <c r="BT267" s="14">
        <f>BR267-BS267</f>
        <v>-126</v>
      </c>
    </row>
    <row r="268" spans="2:72" ht="12" customHeight="1" x14ac:dyDescent="0.15">
      <c r="C268" s="77"/>
      <c r="D268" s="87" t="s">
        <v>149</v>
      </c>
      <c r="E268" s="38" t="str">
        <f>IF(O262="","",O262)</f>
        <v/>
      </c>
      <c r="F268" s="36" t="str">
        <f t="shared" si="82"/>
        <v/>
      </c>
      <c r="G268" s="39" t="str">
        <f>IF(M262="","",M262)</f>
        <v/>
      </c>
      <c r="H268" s="338" t="str">
        <f>IF(J265="","",J265)</f>
        <v/>
      </c>
      <c r="I268" s="42" t="str">
        <f>IF(O265="","",O265)</f>
        <v/>
      </c>
      <c r="J268" s="28" t="str">
        <f>IF(I268="","","-")</f>
        <v/>
      </c>
      <c r="K268" s="39" t="str">
        <f>IF(M265="","",M265)</f>
        <v/>
      </c>
      <c r="L268" s="338" t="str">
        <f>IF(N265="","",N265)</f>
        <v/>
      </c>
      <c r="M268" s="392"/>
      <c r="N268" s="359"/>
      <c r="O268" s="359"/>
      <c r="P268" s="360"/>
      <c r="Q268" s="34"/>
      <c r="R268" s="28" t="str">
        <f t="shared" si="79"/>
        <v/>
      </c>
      <c r="S268" s="35"/>
      <c r="T268" s="306"/>
      <c r="U268" s="9">
        <f>Z267</f>
        <v>3</v>
      </c>
      <c r="V268" s="10" t="s">
        <v>30</v>
      </c>
      <c r="W268" s="10">
        <f>AA267</f>
        <v>0</v>
      </c>
      <c r="X268" s="11" t="s">
        <v>27</v>
      </c>
      <c r="Y268" s="1"/>
      <c r="Z268" s="12"/>
      <c r="AA268" s="13"/>
      <c r="AB268" s="12"/>
      <c r="AC268" s="13"/>
      <c r="AD268" s="14"/>
      <c r="AE268" s="13"/>
      <c r="AF268" s="13"/>
      <c r="AG268" s="14"/>
      <c r="AP268" s="77"/>
      <c r="AQ268" s="128" t="s">
        <v>75</v>
      </c>
      <c r="AR268" s="38" t="str">
        <f>IF(BB262="","",BB262)</f>
        <v/>
      </c>
      <c r="AS268" s="36" t="str">
        <f t="shared" si="83"/>
        <v/>
      </c>
      <c r="AT268" s="39" t="str">
        <f>IF(AZ262="","",AZ262)</f>
        <v/>
      </c>
      <c r="AU268" s="338" t="str">
        <f>IF(AW265="","",AW265)</f>
        <v/>
      </c>
      <c r="AV268" s="42" t="str">
        <f>IF(BB265="","",BB265)</f>
        <v/>
      </c>
      <c r="AW268" s="28" t="str">
        <f>IF(AV268="","","-")</f>
        <v/>
      </c>
      <c r="AX268" s="39" t="str">
        <f>IF(AZ265="","",AZ265)</f>
        <v/>
      </c>
      <c r="AY268" s="338" t="str">
        <f>IF(BA265="","",BA265)</f>
        <v/>
      </c>
      <c r="AZ268" s="392"/>
      <c r="BA268" s="359"/>
      <c r="BB268" s="359"/>
      <c r="BC268" s="360"/>
      <c r="BD268" s="34"/>
      <c r="BE268" s="28" t="str">
        <f t="shared" si="81"/>
        <v/>
      </c>
      <c r="BF268" s="35"/>
      <c r="BG268" s="306"/>
      <c r="BH268" s="9">
        <f>BM267</f>
        <v>0</v>
      </c>
      <c r="BI268" s="10" t="s">
        <v>30</v>
      </c>
      <c r="BJ268" s="10">
        <f>BN267</f>
        <v>3</v>
      </c>
      <c r="BK268" s="11" t="s">
        <v>27</v>
      </c>
      <c r="BL268" s="1"/>
      <c r="BM268" s="12"/>
      <c r="BN268" s="13"/>
      <c r="BO268" s="12"/>
      <c r="BP268" s="13"/>
      <c r="BQ268" s="14"/>
      <c r="BR268" s="13"/>
      <c r="BS268" s="13"/>
      <c r="BT268" s="14"/>
    </row>
    <row r="269" spans="2:72" ht="12" customHeight="1" x14ac:dyDescent="0.15">
      <c r="C269" s="72" t="s">
        <v>143</v>
      </c>
      <c r="D269" s="86" t="s">
        <v>87</v>
      </c>
      <c r="E269" s="37">
        <f>IF(S260="","",S260)</f>
        <v>21</v>
      </c>
      <c r="F269" s="28" t="str">
        <f t="shared" si="82"/>
        <v>-</v>
      </c>
      <c r="G269" s="176">
        <f>IF(Q260="","",Q260)</f>
        <v>14</v>
      </c>
      <c r="H269" s="303" t="str">
        <f>IF(T260="","",IF(T260="○","×",IF(T260="×","○")))</f>
        <v>○</v>
      </c>
      <c r="I269" s="41">
        <f>IF(S263="","",S263)</f>
        <v>21</v>
      </c>
      <c r="J269" s="40" t="str">
        <f t="shared" ref="J269:J271" si="86">IF(I269="","","-")</f>
        <v>-</v>
      </c>
      <c r="K269" s="176">
        <f>IF(Q263="","",Q263)</f>
        <v>3</v>
      </c>
      <c r="L269" s="303" t="str">
        <f>IF(T263="","",IF(T263="○","×",IF(T263="×","○")))</f>
        <v>○</v>
      </c>
      <c r="M269" s="43">
        <f>IF(S266="","",S266)</f>
        <v>17</v>
      </c>
      <c r="N269" s="28" t="str">
        <f>IF(M269="","","-")</f>
        <v>-</v>
      </c>
      <c r="O269" s="175">
        <f>IF(Q266="","",Q266)</f>
        <v>21</v>
      </c>
      <c r="P269" s="303" t="str">
        <f>IF(T266="","",IF(T266="○","×",IF(T266="×","○")))</f>
        <v>×</v>
      </c>
      <c r="Q269" s="367"/>
      <c r="R269" s="368"/>
      <c r="S269" s="368"/>
      <c r="T269" s="371"/>
      <c r="U269" s="307" t="s">
        <v>309</v>
      </c>
      <c r="V269" s="308"/>
      <c r="W269" s="308"/>
      <c r="X269" s="309"/>
      <c r="Y269" s="1"/>
      <c r="Z269" s="178"/>
      <c r="AA269" s="179"/>
      <c r="AB269" s="178"/>
      <c r="AC269" s="179"/>
      <c r="AD269" s="4"/>
      <c r="AE269" s="179"/>
      <c r="AF269" s="179"/>
      <c r="AG269" s="4"/>
      <c r="AP269" s="127" t="s">
        <v>139</v>
      </c>
      <c r="AQ269" s="86" t="s">
        <v>87</v>
      </c>
      <c r="AR269" s="37">
        <f>IF(BF260="","",BF260)</f>
        <v>21</v>
      </c>
      <c r="AS269" s="28" t="str">
        <f t="shared" si="83"/>
        <v>-</v>
      </c>
      <c r="AT269" s="176">
        <f>IF(BD260="","",BD260)</f>
        <v>7</v>
      </c>
      <c r="AU269" s="303" t="str">
        <f>IF(BG260="","",IF(BG260="○","×",IF(BG260="×","○")))</f>
        <v>○</v>
      </c>
      <c r="AV269" s="41">
        <f>IF(BF263="","",BF263)</f>
        <v>21</v>
      </c>
      <c r="AW269" s="40" t="str">
        <f t="shared" ref="AW269:AW271" si="87">IF(AV269="","","-")</f>
        <v>-</v>
      </c>
      <c r="AX269" s="176">
        <f>IF(BD263="","",BD263)</f>
        <v>12</v>
      </c>
      <c r="AY269" s="303" t="str">
        <f>IF(BG263="","",IF(BG263="○","×",IF(BG263="×","○")))</f>
        <v>○</v>
      </c>
      <c r="AZ269" s="43">
        <f>IF(BF266="","",BF266)</f>
        <v>21</v>
      </c>
      <c r="BA269" s="28" t="str">
        <f>IF(AZ269="","","-")</f>
        <v>-</v>
      </c>
      <c r="BB269" s="175">
        <f>IF(BD266="","",BD266)</f>
        <v>0</v>
      </c>
      <c r="BC269" s="303" t="str">
        <f>IF(BG266="","",IF(BG266="○","×",IF(BG266="×","○")))</f>
        <v>○</v>
      </c>
      <c r="BD269" s="367"/>
      <c r="BE269" s="368"/>
      <c r="BF269" s="368"/>
      <c r="BG269" s="371"/>
      <c r="BH269" s="307" t="s">
        <v>304</v>
      </c>
      <c r="BI269" s="308"/>
      <c r="BJ269" s="308"/>
      <c r="BK269" s="309"/>
      <c r="BL269" s="1"/>
      <c r="BM269" s="178"/>
      <c r="BN269" s="179"/>
      <c r="BO269" s="178"/>
      <c r="BP269" s="179"/>
      <c r="BQ269" s="4"/>
      <c r="BR269" s="179"/>
      <c r="BS269" s="179"/>
      <c r="BT269" s="4"/>
    </row>
    <row r="270" spans="2:72" ht="12" customHeight="1" x14ac:dyDescent="0.15">
      <c r="C270" s="72" t="s">
        <v>141</v>
      </c>
      <c r="D270" s="85" t="s">
        <v>87</v>
      </c>
      <c r="E270" s="37">
        <f>IF(S261="","",S261)</f>
        <v>18</v>
      </c>
      <c r="F270" s="28" t="str">
        <f t="shared" si="82"/>
        <v>-</v>
      </c>
      <c r="G270" s="176">
        <f>IF(Q261="","",Q261)</f>
        <v>21</v>
      </c>
      <c r="H270" s="304" t="str">
        <f>IF(J267="","",J267)</f>
        <v>-</v>
      </c>
      <c r="I270" s="41">
        <f>IF(S264="","",S264)</f>
        <v>21</v>
      </c>
      <c r="J270" s="28" t="str">
        <f t="shared" si="86"/>
        <v>-</v>
      </c>
      <c r="K270" s="176">
        <f>IF(Q264="","",Q264)</f>
        <v>4</v>
      </c>
      <c r="L270" s="304" t="str">
        <f>IF(N267="","",N267)</f>
        <v/>
      </c>
      <c r="M270" s="41">
        <f>IF(S267="","",S267)</f>
        <v>18</v>
      </c>
      <c r="N270" s="28" t="str">
        <f>IF(M270="","","-")</f>
        <v>-</v>
      </c>
      <c r="O270" s="176">
        <f>IF(Q267="","",Q267)</f>
        <v>21</v>
      </c>
      <c r="P270" s="304" t="str">
        <f>IF(R267="","",R267)</f>
        <v>-</v>
      </c>
      <c r="Q270" s="370"/>
      <c r="R270" s="356"/>
      <c r="S270" s="356"/>
      <c r="T270" s="372"/>
      <c r="U270" s="310"/>
      <c r="V270" s="311"/>
      <c r="W270" s="311"/>
      <c r="X270" s="312"/>
      <c r="Y270" s="1"/>
      <c r="Z270" s="12">
        <f>COUNTIF(E269:T271,"○")</f>
        <v>2</v>
      </c>
      <c r="AA270" s="13">
        <f>COUNTIF(E269:T271,"×")</f>
        <v>1</v>
      </c>
      <c r="AB270" s="6">
        <f>(IF((E269&gt;G269),1,0))+(IF((E270&gt;G270),1,0))+(IF((E271&gt;G271),1,0))+(IF((I269&gt;K269),1,0))+(IF((I270&gt;K270),1,0))+(IF((I271&gt;K271),1,0))+(IF((M269&gt;O269),1,0))+(IF((M270&gt;O270),1,0))+(IF((M271&gt;O271),1,0))+(IF((Q269&gt;S269),1,0))+(IF((Q270&gt;S270),1,0))+(IF((Q271&gt;S271),1,0))</f>
        <v>4</v>
      </c>
      <c r="AC270" s="7">
        <f>(IF((E269&lt;G269),1,0))+(IF((E270&lt;G270),1,0))+(IF((E271&lt;G271),1,0))+(IF((I269&lt;K269),1,0))+(IF((I270&lt;K270),1,0))+(IF((I271&lt;K271),1,0))+(IF((M269&lt;O269),1,0))+(IF((M270&lt;O270),1,0))+(IF((M271&lt;O271),1,0))+(IF((Q269&lt;S269),1,0))+(IF((Q270&lt;S270),1,0))+(IF((Q271&lt;S271),1,0))</f>
        <v>3</v>
      </c>
      <c r="AD270" s="8">
        <f>AB270-AC270</f>
        <v>1</v>
      </c>
      <c r="AE270" s="13">
        <f>SUM(E269:E271,I269:I271,M269:M271,Q269:Q271)</f>
        <v>137</v>
      </c>
      <c r="AF270" s="13">
        <f>SUM(G269:G271,K269:K271,O269:O271,S269:S271)</f>
        <v>96</v>
      </c>
      <c r="AG270" s="14">
        <f>AE270-AF270</f>
        <v>41</v>
      </c>
      <c r="AP270" s="127" t="s">
        <v>137</v>
      </c>
      <c r="AQ270" s="85" t="s">
        <v>279</v>
      </c>
      <c r="AR270" s="37">
        <f>IF(BF261="","",BF261)</f>
        <v>21</v>
      </c>
      <c r="AS270" s="28" t="str">
        <f t="shared" si="83"/>
        <v>-</v>
      </c>
      <c r="AT270" s="176">
        <f>IF(BD261="","",BD261)</f>
        <v>4</v>
      </c>
      <c r="AU270" s="304" t="str">
        <f>IF(AW267="","",AW267)</f>
        <v>-</v>
      </c>
      <c r="AV270" s="41">
        <f>IF(BF264="","",BF264)</f>
        <v>21</v>
      </c>
      <c r="AW270" s="28" t="str">
        <f t="shared" si="87"/>
        <v>-</v>
      </c>
      <c r="AX270" s="176">
        <f>IF(BD264="","",BD264)</f>
        <v>7</v>
      </c>
      <c r="AY270" s="304" t="str">
        <f>IF(BA267="","",BA267)</f>
        <v/>
      </c>
      <c r="AZ270" s="41">
        <f>IF(BF267="","",BF267)</f>
        <v>21</v>
      </c>
      <c r="BA270" s="28" t="str">
        <f>IF(AZ270="","","-")</f>
        <v>-</v>
      </c>
      <c r="BB270" s="176">
        <f>IF(BD267="","",BD267)</f>
        <v>0</v>
      </c>
      <c r="BC270" s="304" t="str">
        <f>IF(BE267="","",BE267)</f>
        <v>-</v>
      </c>
      <c r="BD270" s="370"/>
      <c r="BE270" s="356"/>
      <c r="BF270" s="356"/>
      <c r="BG270" s="372"/>
      <c r="BH270" s="310"/>
      <c r="BI270" s="311"/>
      <c r="BJ270" s="311"/>
      <c r="BK270" s="312"/>
      <c r="BL270" s="1"/>
      <c r="BM270" s="12">
        <f>COUNTIF(AR269:BG271,"○")</f>
        <v>3</v>
      </c>
      <c r="BN270" s="13">
        <f>COUNTIF(AR269:BG271,"×")</f>
        <v>0</v>
      </c>
      <c r="BO270" s="6">
        <f>(IF((AR269&gt;AT269),1,0))+(IF((AR270&gt;AT270),1,0))+(IF((AR271&gt;AT271),1,0))+(IF((AV269&gt;AX269),1,0))+(IF((AV270&gt;AX270),1,0))+(IF((AV271&gt;AX271),1,0))+(IF((AZ269&gt;BB269),1,0))+(IF((AZ270&gt;BB270),1,0))+(IF((AZ271&gt;BB271),1,0))+(IF((BD269&gt;BF269),1,0))+(IF((BD270&gt;BF270),1,0))+(IF((BD271&gt;BF271),1,0))</f>
        <v>6</v>
      </c>
      <c r="BP270" s="7">
        <f>(IF((AR269&lt;AT269),1,0))+(IF((AR270&lt;AT270),1,0))+(IF((AR271&lt;AT271),1,0))+(IF((AV269&lt;AX269),1,0))+(IF((AV270&lt;AX270),1,0))+(IF((AV271&lt;AX271),1,0))+(IF((AZ269&lt;BB269),1,0))+(IF((AZ270&lt;BB270),1,0))+(IF((AZ271&lt;BB271),1,0))+(IF((BD269&lt;BF269),1,0))+(IF((BD270&lt;BF270),1,0))+(IF((BD271&lt;BF271),1,0))</f>
        <v>0</v>
      </c>
      <c r="BQ270" s="8">
        <f>BO270-BP270</f>
        <v>6</v>
      </c>
      <c r="BR270" s="13">
        <f>SUM(AR269:AR271,AV269:AV271,AZ269:AZ271,BD269:BD271)</f>
        <v>126</v>
      </c>
      <c r="BS270" s="13">
        <f>SUM(AT269:AT271,AX269:AX271,BB269:BB271,BF269:BF271)</f>
        <v>30</v>
      </c>
      <c r="BT270" s="14">
        <f>BR270-BS270</f>
        <v>96</v>
      </c>
    </row>
    <row r="271" spans="2:72" ht="12" customHeight="1" thickBot="1" x14ac:dyDescent="0.2">
      <c r="C271" s="70"/>
      <c r="D271" s="82" t="s">
        <v>82</v>
      </c>
      <c r="E271" s="44">
        <f>IF(S262="","",S262)</f>
        <v>21</v>
      </c>
      <c r="F271" s="45" t="str">
        <f t="shared" si="82"/>
        <v>-</v>
      </c>
      <c r="G271" s="177">
        <f>IF(Q262="","",Q262)</f>
        <v>12</v>
      </c>
      <c r="H271" s="314" t="str">
        <f>IF(J268="","",J268)</f>
        <v/>
      </c>
      <c r="I271" s="46" t="str">
        <f>IF(S265="","",S265)</f>
        <v/>
      </c>
      <c r="J271" s="45" t="str">
        <f t="shared" si="86"/>
        <v/>
      </c>
      <c r="K271" s="177" t="str">
        <f>IF(Q265="","",Q265)</f>
        <v/>
      </c>
      <c r="L271" s="314" t="str">
        <f>IF(N268="","",N268)</f>
        <v/>
      </c>
      <c r="M271" s="46" t="str">
        <f>IF(S268="","",S268)</f>
        <v/>
      </c>
      <c r="N271" s="45" t="str">
        <f>IF(M271="","","-")</f>
        <v/>
      </c>
      <c r="O271" s="177" t="str">
        <f>IF(Q268="","",Q268)</f>
        <v/>
      </c>
      <c r="P271" s="314" t="str">
        <f>IF(R268="","",R268)</f>
        <v/>
      </c>
      <c r="Q271" s="373"/>
      <c r="R271" s="374"/>
      <c r="S271" s="374"/>
      <c r="T271" s="375"/>
      <c r="U271" s="24">
        <f>Z270</f>
        <v>2</v>
      </c>
      <c r="V271" s="25" t="s">
        <v>30</v>
      </c>
      <c r="W271" s="25">
        <f>AA270</f>
        <v>1</v>
      </c>
      <c r="X271" s="26" t="s">
        <v>27</v>
      </c>
      <c r="Y271" s="1"/>
      <c r="Z271" s="20"/>
      <c r="AA271" s="21"/>
      <c r="AB271" s="20"/>
      <c r="AC271" s="21"/>
      <c r="AD271" s="22"/>
      <c r="AE271" s="21"/>
      <c r="AF271" s="21"/>
      <c r="AG271" s="22"/>
      <c r="AP271" s="70"/>
      <c r="AQ271" s="82" t="s">
        <v>82</v>
      </c>
      <c r="AR271" s="44" t="str">
        <f>IF(BF262="","",BF262)</f>
        <v/>
      </c>
      <c r="AS271" s="45" t="str">
        <f t="shared" si="83"/>
        <v/>
      </c>
      <c r="AT271" s="177" t="str">
        <f>IF(BD262="","",BD262)</f>
        <v/>
      </c>
      <c r="AU271" s="314" t="str">
        <f>IF(AW268="","",AW268)</f>
        <v/>
      </c>
      <c r="AV271" s="46" t="str">
        <f>IF(BF265="","",BF265)</f>
        <v/>
      </c>
      <c r="AW271" s="45" t="str">
        <f t="shared" si="87"/>
        <v/>
      </c>
      <c r="AX271" s="177" t="str">
        <f>IF(BD265="","",BD265)</f>
        <v/>
      </c>
      <c r="AY271" s="314" t="str">
        <f>IF(BA268="","",BA268)</f>
        <v/>
      </c>
      <c r="AZ271" s="46" t="str">
        <f>IF(BF268="","",BF268)</f>
        <v/>
      </c>
      <c r="BA271" s="45" t="str">
        <f>IF(AZ271="","","-")</f>
        <v/>
      </c>
      <c r="BB271" s="177" t="str">
        <f>IF(BD268="","",BD268)</f>
        <v/>
      </c>
      <c r="BC271" s="314" t="str">
        <f>IF(BE268="","",BE268)</f>
        <v/>
      </c>
      <c r="BD271" s="373"/>
      <c r="BE271" s="374"/>
      <c r="BF271" s="374"/>
      <c r="BG271" s="375"/>
      <c r="BH271" s="24">
        <f>BM270</f>
        <v>3</v>
      </c>
      <c r="BI271" s="25" t="s">
        <v>30</v>
      </c>
      <c r="BJ271" s="25">
        <f>BN270</f>
        <v>0</v>
      </c>
      <c r="BK271" s="26" t="s">
        <v>27</v>
      </c>
      <c r="BL271" s="1"/>
      <c r="BM271" s="20"/>
      <c r="BN271" s="21"/>
      <c r="BO271" s="20"/>
      <c r="BP271" s="21"/>
      <c r="BQ271" s="22"/>
      <c r="BR271" s="21"/>
      <c r="BS271" s="21"/>
      <c r="BT271" s="22"/>
    </row>
    <row r="272" spans="2:72" ht="5.0999999999999996" customHeight="1" thickBot="1" x14ac:dyDescent="0.2"/>
    <row r="273" spans="1:76" ht="12" customHeight="1" x14ac:dyDescent="0.15">
      <c r="C273" s="400" t="s">
        <v>13</v>
      </c>
      <c r="D273" s="401"/>
      <c r="E273" s="404" t="str">
        <f>C275</f>
        <v>井川優杏</v>
      </c>
      <c r="F273" s="386"/>
      <c r="G273" s="386"/>
      <c r="H273" s="405"/>
      <c r="I273" s="385" t="str">
        <f>C278</f>
        <v>石川瑞夏</v>
      </c>
      <c r="J273" s="386"/>
      <c r="K273" s="386"/>
      <c r="L273" s="405"/>
      <c r="M273" s="385" t="str">
        <f>C281</f>
        <v>石川和美</v>
      </c>
      <c r="N273" s="386"/>
      <c r="O273" s="386"/>
      <c r="P273" s="405"/>
      <c r="Q273" s="385" t="str">
        <f>C284</f>
        <v>高橋登子</v>
      </c>
      <c r="R273" s="386"/>
      <c r="S273" s="386"/>
      <c r="T273" s="387"/>
      <c r="U273" s="322" t="s">
        <v>21</v>
      </c>
      <c r="V273" s="323"/>
      <c r="W273" s="323"/>
      <c r="X273" s="324"/>
      <c r="Y273" s="1"/>
      <c r="Z273" s="327" t="s">
        <v>23</v>
      </c>
      <c r="AA273" s="329"/>
      <c r="AB273" s="327" t="s">
        <v>24</v>
      </c>
      <c r="AC273" s="328"/>
      <c r="AD273" s="329"/>
      <c r="AE273" s="330" t="s">
        <v>25</v>
      </c>
      <c r="AF273" s="331"/>
      <c r="AG273" s="332"/>
    </row>
    <row r="274" spans="1:76" ht="12" customHeight="1" thickBot="1" x14ac:dyDescent="0.2">
      <c r="C274" s="402"/>
      <c r="D274" s="403"/>
      <c r="E274" s="406" t="str">
        <f>C276</f>
        <v>山中芽依</v>
      </c>
      <c r="F274" s="390"/>
      <c r="G274" s="390"/>
      <c r="H274" s="391"/>
      <c r="I274" s="389" t="str">
        <f>C279</f>
        <v>眞鍋小春</v>
      </c>
      <c r="J274" s="390"/>
      <c r="K274" s="390"/>
      <c r="L274" s="391"/>
      <c r="M274" s="389" t="str">
        <f>C282</f>
        <v>亀岡直美</v>
      </c>
      <c r="N274" s="390"/>
      <c r="O274" s="390"/>
      <c r="P274" s="391"/>
      <c r="Q274" s="389" t="str">
        <f>C285</f>
        <v>藤田美保子</v>
      </c>
      <c r="R274" s="390"/>
      <c r="S274" s="390"/>
      <c r="T274" s="393"/>
      <c r="U274" s="364" t="s">
        <v>22</v>
      </c>
      <c r="V274" s="365"/>
      <c r="W274" s="365"/>
      <c r="X274" s="366"/>
      <c r="Y274" s="1"/>
      <c r="Z274" s="172" t="s">
        <v>26</v>
      </c>
      <c r="AA274" s="174" t="s">
        <v>27</v>
      </c>
      <c r="AB274" s="172" t="s">
        <v>20</v>
      </c>
      <c r="AC274" s="174" t="s">
        <v>28</v>
      </c>
      <c r="AD274" s="173" t="s">
        <v>29</v>
      </c>
      <c r="AE274" s="174" t="s">
        <v>20</v>
      </c>
      <c r="AF274" s="174" t="s">
        <v>28</v>
      </c>
      <c r="AG274" s="173" t="s">
        <v>29</v>
      </c>
    </row>
    <row r="275" spans="1:76" ht="12" customHeight="1" x14ac:dyDescent="0.15">
      <c r="B275" s="169" t="s">
        <v>15</v>
      </c>
      <c r="C275" s="80" t="s">
        <v>118</v>
      </c>
      <c r="D275" s="79" t="s">
        <v>249</v>
      </c>
      <c r="E275" s="352"/>
      <c r="F275" s="353"/>
      <c r="G275" s="353"/>
      <c r="H275" s="354"/>
      <c r="I275" s="27">
        <v>12</v>
      </c>
      <c r="J275" s="28" t="str">
        <f>IF(I275="","","-")</f>
        <v>-</v>
      </c>
      <c r="K275" s="29">
        <v>21</v>
      </c>
      <c r="L275" s="336" t="str">
        <f>IF(I275&lt;&gt;"",IF(I275&gt;K275,IF(I276&gt;K276,"○",IF(I277&gt;K277,"○","×")),IF(I276&gt;K276,IF(I277&gt;K277,"○","×"),"×")),"")</f>
        <v>×</v>
      </c>
      <c r="M275" s="27">
        <v>8</v>
      </c>
      <c r="N275" s="30" t="str">
        <f t="shared" ref="N275:N280" si="88">IF(M275="","","-")</f>
        <v>-</v>
      </c>
      <c r="O275" s="31">
        <v>21</v>
      </c>
      <c r="P275" s="336" t="str">
        <f>IF(M275&lt;&gt;"",IF(M275&gt;O275,IF(M276&gt;O276,"○",IF(M277&gt;O277,"○","×")),IF(M276&gt;O276,IF(M277&gt;O277,"○","×"),"×")),"")</f>
        <v>×</v>
      </c>
      <c r="Q275" s="32">
        <v>1</v>
      </c>
      <c r="R275" s="30" t="str">
        <f t="shared" ref="R275:R283" si="89">IF(Q275="","","-")</f>
        <v>-</v>
      </c>
      <c r="S275" s="29">
        <v>21</v>
      </c>
      <c r="T275" s="337" t="str">
        <f>IF(Q275&lt;&gt;"",IF(Q275&gt;S275,IF(Q276&gt;S276,"○",IF(Q277&gt;S277,"○","×")),IF(Q276&gt;S276,IF(Q277&gt;S277,"○","×"),"×")),"")</f>
        <v>×</v>
      </c>
      <c r="U275" s="361" t="s">
        <v>305</v>
      </c>
      <c r="V275" s="362"/>
      <c r="W275" s="362"/>
      <c r="X275" s="363"/>
      <c r="Y275" s="1"/>
      <c r="Z275" s="12"/>
      <c r="AA275" s="13"/>
      <c r="AB275" s="178"/>
      <c r="AC275" s="179"/>
      <c r="AD275" s="4"/>
      <c r="AE275" s="13"/>
      <c r="AF275" s="13"/>
      <c r="AG275" s="14"/>
      <c r="AP275" s="300" t="s">
        <v>353</v>
      </c>
      <c r="AQ275" s="300"/>
      <c r="AR275" s="300"/>
      <c r="AS275" s="300"/>
      <c r="AT275" s="300"/>
      <c r="AU275" s="300"/>
      <c r="AV275" s="300"/>
      <c r="AW275" s="300"/>
      <c r="AX275" s="300"/>
      <c r="AY275" s="300"/>
      <c r="AZ275" s="300"/>
      <c r="BA275" s="300"/>
      <c r="BB275" s="300"/>
      <c r="BC275" s="300"/>
      <c r="BD275" s="300"/>
      <c r="BE275" s="300"/>
      <c r="BF275" s="300"/>
      <c r="BG275" s="300"/>
      <c r="BH275" s="300"/>
      <c r="BI275" s="300"/>
      <c r="BJ275" s="300"/>
      <c r="BK275" s="300"/>
      <c r="BL275" s="300"/>
      <c r="BM275" s="300"/>
      <c r="BN275" s="300"/>
      <c r="BO275" s="300"/>
      <c r="BP275" s="300"/>
      <c r="BQ275" s="300"/>
      <c r="BR275" s="300"/>
      <c r="BS275" s="300"/>
      <c r="BT275" s="300"/>
      <c r="BU275" s="300"/>
      <c r="BV275" s="300"/>
      <c r="BW275" s="300"/>
      <c r="BX275" s="300"/>
    </row>
    <row r="276" spans="1:76" ht="12" customHeight="1" x14ac:dyDescent="0.15">
      <c r="C276" s="72" t="s">
        <v>116</v>
      </c>
      <c r="D276" s="71" t="s">
        <v>249</v>
      </c>
      <c r="E276" s="355"/>
      <c r="F276" s="356"/>
      <c r="G276" s="356"/>
      <c r="H276" s="357"/>
      <c r="I276" s="27">
        <v>7</v>
      </c>
      <c r="J276" s="28" t="str">
        <f>IF(I276="","","-")</f>
        <v>-</v>
      </c>
      <c r="K276" s="33">
        <v>21</v>
      </c>
      <c r="L276" s="333"/>
      <c r="M276" s="27">
        <v>7</v>
      </c>
      <c r="N276" s="28" t="str">
        <f t="shared" si="88"/>
        <v>-</v>
      </c>
      <c r="O276" s="29">
        <v>21</v>
      </c>
      <c r="P276" s="333"/>
      <c r="Q276" s="27">
        <v>9</v>
      </c>
      <c r="R276" s="28" t="str">
        <f t="shared" si="89"/>
        <v>-</v>
      </c>
      <c r="S276" s="29">
        <v>21</v>
      </c>
      <c r="T276" s="305"/>
      <c r="U276" s="310"/>
      <c r="V276" s="311"/>
      <c r="W276" s="311"/>
      <c r="X276" s="312"/>
      <c r="Y276" s="1"/>
      <c r="Z276" s="12">
        <f>COUNTIF(E275:T277,"○")</f>
        <v>0</v>
      </c>
      <c r="AA276" s="13">
        <f>COUNTIF(E275:T277,"×")</f>
        <v>3</v>
      </c>
      <c r="AB276" s="6">
        <f>(IF((E275&gt;G275),1,0))+(IF((E276&gt;G276),1,0))+(IF((E277&gt;G277),1,0))+(IF((I275&gt;K275),1,0))+(IF((I276&gt;K276),1,0))+(IF((I277&gt;K277),1,0))+(IF((M275&gt;O275),1,0))+(IF((M276&gt;O276),1,0))+(IF((M277&gt;O277),1,0))+(IF((Q275&gt;S275),1,0))+(IF((Q276&gt;S276),1,0))+(IF((Q277&gt;S277),1,0))</f>
        <v>0</v>
      </c>
      <c r="AC276" s="7">
        <f>(IF((E275&lt;G275),1,0))+(IF((E276&lt;G276),1,0))+(IF((E277&lt;G277),1,0))+(IF((I275&lt;K275),1,0))+(IF((I276&lt;K276),1,0))+(IF((I277&lt;K277),1,0))+(IF((M275&lt;O275),1,0))+(IF((M276&lt;O276),1,0))+(IF((M277&lt;O277),1,0))+(IF((Q275&lt;S275),1,0))+(IF((Q276&lt;S276),1,0))+(IF((Q277&lt;S277),1,0))</f>
        <v>6</v>
      </c>
      <c r="AD276" s="8">
        <f>AB276-AC276</f>
        <v>-6</v>
      </c>
      <c r="AE276" s="13">
        <f>SUM(E275:E277,I275:I277,M275:M277,Q275:Q277)</f>
        <v>44</v>
      </c>
      <c r="AF276" s="13">
        <f>SUM(G275:G277,K275:K277,O275:O277,S275:S277)</f>
        <v>126</v>
      </c>
      <c r="AG276" s="14">
        <f>AE276-AF276</f>
        <v>-82</v>
      </c>
      <c r="AP276" s="300"/>
      <c r="AQ276" s="300"/>
      <c r="AR276" s="300"/>
      <c r="AS276" s="300"/>
      <c r="AT276" s="300"/>
      <c r="AU276" s="300"/>
      <c r="AV276" s="300"/>
      <c r="AW276" s="300"/>
      <c r="AX276" s="300"/>
      <c r="AY276" s="300"/>
      <c r="AZ276" s="300"/>
      <c r="BA276" s="300"/>
      <c r="BB276" s="300"/>
      <c r="BC276" s="300"/>
      <c r="BD276" s="300"/>
      <c r="BE276" s="300"/>
      <c r="BF276" s="300"/>
      <c r="BG276" s="300"/>
      <c r="BH276" s="300"/>
      <c r="BI276" s="300"/>
      <c r="BJ276" s="300"/>
      <c r="BK276" s="300"/>
      <c r="BL276" s="300"/>
      <c r="BM276" s="300"/>
      <c r="BN276" s="300"/>
      <c r="BO276" s="300"/>
      <c r="BP276" s="300"/>
      <c r="BQ276" s="300"/>
      <c r="BR276" s="300"/>
      <c r="BS276" s="300"/>
      <c r="BT276" s="300"/>
      <c r="BU276" s="300"/>
      <c r="BV276" s="300"/>
      <c r="BW276" s="300"/>
      <c r="BX276" s="300"/>
    </row>
    <row r="277" spans="1:76" ht="12" customHeight="1" x14ac:dyDescent="0.15">
      <c r="C277" s="72"/>
      <c r="D277" s="88" t="s">
        <v>82</v>
      </c>
      <c r="E277" s="358"/>
      <c r="F277" s="359"/>
      <c r="G277" s="359"/>
      <c r="H277" s="360"/>
      <c r="I277" s="34"/>
      <c r="J277" s="28" t="str">
        <f>IF(I277="","","-")</f>
        <v/>
      </c>
      <c r="K277" s="35"/>
      <c r="L277" s="334"/>
      <c r="M277" s="34"/>
      <c r="N277" s="36" t="str">
        <f t="shared" si="88"/>
        <v/>
      </c>
      <c r="O277" s="35"/>
      <c r="P277" s="333"/>
      <c r="Q277" s="34"/>
      <c r="R277" s="36" t="str">
        <f t="shared" si="89"/>
        <v/>
      </c>
      <c r="S277" s="35"/>
      <c r="T277" s="305"/>
      <c r="U277" s="9">
        <f>Z276</f>
        <v>0</v>
      </c>
      <c r="V277" s="10" t="s">
        <v>30</v>
      </c>
      <c r="W277" s="10">
        <f>AA276</f>
        <v>3</v>
      </c>
      <c r="X277" s="11" t="s">
        <v>27</v>
      </c>
      <c r="Y277" s="1"/>
      <c r="Z277" s="12"/>
      <c r="AA277" s="13"/>
      <c r="AB277" s="12"/>
      <c r="AC277" s="13"/>
      <c r="AD277" s="14"/>
      <c r="AE277" s="13"/>
      <c r="AF277" s="13"/>
      <c r="AG277" s="14"/>
      <c r="AP277" s="300"/>
      <c r="AQ277" s="300"/>
      <c r="AR277" s="300"/>
      <c r="AS277" s="300"/>
      <c r="AT277" s="300"/>
      <c r="AU277" s="300"/>
      <c r="AV277" s="300"/>
      <c r="AW277" s="300"/>
      <c r="AX277" s="300"/>
      <c r="AY277" s="300"/>
      <c r="AZ277" s="300"/>
      <c r="BA277" s="300"/>
      <c r="BB277" s="300"/>
      <c r="BC277" s="300"/>
      <c r="BD277" s="300"/>
      <c r="BE277" s="300"/>
      <c r="BF277" s="300"/>
      <c r="BG277" s="300"/>
      <c r="BH277" s="300"/>
      <c r="BI277" s="300"/>
      <c r="BJ277" s="300"/>
      <c r="BK277" s="300"/>
      <c r="BL277" s="300"/>
      <c r="BM277" s="300"/>
      <c r="BN277" s="300"/>
      <c r="BO277" s="300"/>
      <c r="BP277" s="300"/>
      <c r="BQ277" s="300"/>
      <c r="BR277" s="300"/>
      <c r="BS277" s="300"/>
      <c r="BT277" s="300"/>
      <c r="BU277" s="300"/>
      <c r="BV277" s="300"/>
      <c r="BW277" s="300"/>
      <c r="BX277" s="300"/>
    </row>
    <row r="278" spans="1:76" ht="12" customHeight="1" x14ac:dyDescent="0.15">
      <c r="C278" s="75" t="s">
        <v>158</v>
      </c>
      <c r="D278" s="86" t="s">
        <v>243</v>
      </c>
      <c r="E278" s="37">
        <f>IF(K275="","",K275)</f>
        <v>21</v>
      </c>
      <c r="F278" s="28" t="str">
        <f t="shared" ref="F278:F286" si="90">IF(E278="","","-")</f>
        <v>-</v>
      </c>
      <c r="G278" s="176">
        <f>IF(I275="","",I275)</f>
        <v>12</v>
      </c>
      <c r="H278" s="303" t="str">
        <f>IF(L275="","",IF(L275="○","×",IF(L275="×","○")))</f>
        <v>○</v>
      </c>
      <c r="I278" s="367"/>
      <c r="J278" s="368"/>
      <c r="K278" s="368"/>
      <c r="L278" s="369"/>
      <c r="M278" s="27">
        <v>17</v>
      </c>
      <c r="N278" s="28" t="str">
        <f t="shared" si="88"/>
        <v>-</v>
      </c>
      <c r="O278" s="29">
        <v>21</v>
      </c>
      <c r="P278" s="339" t="str">
        <f>IF(M278&lt;&gt;"",IF(M278&gt;O278,IF(M279&gt;O279,"○",IF(M280&gt;O280,"○","×")),IF(M279&gt;O279,IF(M280&gt;O280,"○","×"),"×")),"")</f>
        <v>×</v>
      </c>
      <c r="Q278" s="27">
        <v>20</v>
      </c>
      <c r="R278" s="28" t="str">
        <f t="shared" si="89"/>
        <v>-</v>
      </c>
      <c r="S278" s="29">
        <v>22</v>
      </c>
      <c r="T278" s="335" t="str">
        <f>IF(Q278&lt;&gt;"",IF(Q278&gt;S278,IF(Q279&gt;S279,"○",IF(Q280&gt;S280,"○","×")),IF(Q279&gt;S279,IF(Q280&gt;S280,"○","×"),"×")),"")</f>
        <v>×</v>
      </c>
      <c r="U278" s="307" t="s">
        <v>307</v>
      </c>
      <c r="V278" s="308"/>
      <c r="W278" s="308"/>
      <c r="X278" s="309"/>
      <c r="Y278" s="1"/>
      <c r="Z278" s="178"/>
      <c r="AA278" s="179"/>
      <c r="AB278" s="178"/>
      <c r="AC278" s="179"/>
      <c r="AD278" s="4"/>
      <c r="AE278" s="179"/>
      <c r="AF278" s="179"/>
      <c r="AG278" s="4"/>
      <c r="AP278" s="300"/>
      <c r="AQ278" s="300"/>
      <c r="AR278" s="300"/>
      <c r="AS278" s="300"/>
      <c r="AT278" s="300"/>
      <c r="AU278" s="300"/>
      <c r="AV278" s="300"/>
      <c r="AW278" s="300"/>
      <c r="AX278" s="300"/>
      <c r="AY278" s="300"/>
      <c r="AZ278" s="300"/>
      <c r="BA278" s="300"/>
      <c r="BB278" s="300"/>
      <c r="BC278" s="300"/>
      <c r="BD278" s="300"/>
      <c r="BE278" s="300"/>
      <c r="BF278" s="300"/>
      <c r="BG278" s="300"/>
      <c r="BH278" s="300"/>
      <c r="BI278" s="300"/>
      <c r="BJ278" s="300"/>
      <c r="BK278" s="300"/>
      <c r="BL278" s="300"/>
      <c r="BM278" s="300"/>
      <c r="BN278" s="300"/>
      <c r="BO278" s="300"/>
      <c r="BP278" s="300"/>
      <c r="BQ278" s="300"/>
      <c r="BR278" s="300"/>
      <c r="BS278" s="300"/>
      <c r="BT278" s="300"/>
      <c r="BU278" s="300"/>
      <c r="BV278" s="300"/>
      <c r="BW278" s="300"/>
      <c r="BX278" s="300"/>
    </row>
    <row r="279" spans="1:76" ht="12" customHeight="1" x14ac:dyDescent="0.15">
      <c r="C279" s="72" t="s">
        <v>155</v>
      </c>
      <c r="D279" s="85" t="s">
        <v>243</v>
      </c>
      <c r="E279" s="37">
        <f>IF(K276="","",K276)</f>
        <v>21</v>
      </c>
      <c r="F279" s="28" t="str">
        <f t="shared" si="90"/>
        <v>-</v>
      </c>
      <c r="G279" s="176">
        <f>IF(I276="","",I276)</f>
        <v>7</v>
      </c>
      <c r="H279" s="304" t="str">
        <f>IF(J276="","",J276)</f>
        <v>-</v>
      </c>
      <c r="I279" s="370"/>
      <c r="J279" s="356"/>
      <c r="K279" s="356"/>
      <c r="L279" s="357"/>
      <c r="M279" s="27">
        <v>6</v>
      </c>
      <c r="N279" s="28" t="str">
        <f t="shared" si="88"/>
        <v>-</v>
      </c>
      <c r="O279" s="29">
        <v>21</v>
      </c>
      <c r="P279" s="333"/>
      <c r="Q279" s="27">
        <v>11</v>
      </c>
      <c r="R279" s="28" t="str">
        <f t="shared" si="89"/>
        <v>-</v>
      </c>
      <c r="S279" s="29">
        <v>21</v>
      </c>
      <c r="T279" s="305"/>
      <c r="U279" s="310"/>
      <c r="V279" s="311"/>
      <c r="W279" s="311"/>
      <c r="X279" s="312"/>
      <c r="Y279" s="1"/>
      <c r="Z279" s="12">
        <f>COUNTIF(E278:T280,"○")</f>
        <v>1</v>
      </c>
      <c r="AA279" s="13">
        <f>COUNTIF(E278:T280,"×")</f>
        <v>2</v>
      </c>
      <c r="AB279" s="6">
        <f>(IF((E278&gt;G278),1,0))+(IF((E279&gt;G279),1,0))+(IF((E280&gt;G280),1,0))+(IF((I278&gt;K278),1,0))+(IF((I279&gt;K279),1,0))+(IF((I280&gt;K280),1,0))+(IF((M278&gt;O278),1,0))+(IF((M279&gt;O279),1,0))+(IF((M280&gt;O280),1,0))+(IF((Q278&gt;S278),1,0))+(IF((Q279&gt;S279),1,0))+(IF((Q280&gt;S280),1,0))</f>
        <v>2</v>
      </c>
      <c r="AC279" s="7">
        <f>(IF((E278&lt;G278),1,0))+(IF((E279&lt;G279),1,0))+(IF((E280&lt;G280),1,0))+(IF((I278&lt;K278),1,0))+(IF((I279&lt;K279),1,0))+(IF((I280&lt;K280),1,0))+(IF((M278&lt;O278),1,0))+(IF((M279&lt;O279),1,0))+(IF((M280&lt;O280),1,0))+(IF((Q278&lt;S278),1,0))+(IF((Q279&lt;S279),1,0))+(IF((Q280&lt;S280),1,0))</f>
        <v>4</v>
      </c>
      <c r="AD279" s="8">
        <f>AB279-AC279</f>
        <v>-2</v>
      </c>
      <c r="AE279" s="13">
        <f>SUM(E278:E280,I278:I280,M278:M280,Q278:Q280)</f>
        <v>96</v>
      </c>
      <c r="AF279" s="13">
        <f>SUM(G278:G280,K278:K280,O278:O280,S278:S280)</f>
        <v>104</v>
      </c>
      <c r="AG279" s="14">
        <f>AE279-AF279</f>
        <v>-8</v>
      </c>
      <c r="AP279" s="300"/>
      <c r="AQ279" s="300"/>
      <c r="AR279" s="300"/>
      <c r="AS279" s="300"/>
      <c r="AT279" s="300"/>
      <c r="AU279" s="300"/>
      <c r="AV279" s="300"/>
      <c r="AW279" s="300"/>
      <c r="AX279" s="300"/>
      <c r="AY279" s="300"/>
      <c r="AZ279" s="300"/>
      <c r="BA279" s="300"/>
      <c r="BB279" s="300"/>
      <c r="BC279" s="300"/>
      <c r="BD279" s="300"/>
      <c r="BE279" s="300"/>
      <c r="BF279" s="300"/>
      <c r="BG279" s="300"/>
      <c r="BH279" s="300"/>
      <c r="BI279" s="300"/>
      <c r="BJ279" s="300"/>
      <c r="BK279" s="300"/>
      <c r="BL279" s="300"/>
      <c r="BM279" s="300"/>
      <c r="BN279" s="300"/>
      <c r="BO279" s="300"/>
      <c r="BP279" s="300"/>
      <c r="BQ279" s="300"/>
      <c r="BR279" s="300"/>
      <c r="BS279" s="300"/>
      <c r="BT279" s="300"/>
      <c r="BU279" s="300"/>
      <c r="BV279" s="300"/>
      <c r="BW279" s="300"/>
      <c r="BX279" s="300"/>
    </row>
    <row r="280" spans="1:76" ht="12" customHeight="1" x14ac:dyDescent="0.15">
      <c r="C280" s="77"/>
      <c r="D280" s="87" t="s">
        <v>82</v>
      </c>
      <c r="E280" s="38" t="str">
        <f>IF(K277="","",K277)</f>
        <v/>
      </c>
      <c r="F280" s="28" t="str">
        <f t="shared" si="90"/>
        <v/>
      </c>
      <c r="G280" s="39" t="str">
        <f>IF(I277="","",I277)</f>
        <v/>
      </c>
      <c r="H280" s="338" t="str">
        <f>IF(J277="","",J277)</f>
        <v/>
      </c>
      <c r="I280" s="392"/>
      <c r="J280" s="359"/>
      <c r="K280" s="359"/>
      <c r="L280" s="360"/>
      <c r="M280" s="34"/>
      <c r="N280" s="28" t="str">
        <f t="shared" si="88"/>
        <v/>
      </c>
      <c r="O280" s="35"/>
      <c r="P280" s="334"/>
      <c r="Q280" s="34"/>
      <c r="R280" s="36" t="str">
        <f t="shared" si="89"/>
        <v/>
      </c>
      <c r="S280" s="35"/>
      <c r="T280" s="306"/>
      <c r="U280" s="9">
        <f>Z279</f>
        <v>1</v>
      </c>
      <c r="V280" s="10" t="s">
        <v>30</v>
      </c>
      <c r="W280" s="10">
        <f>AA279</f>
        <v>2</v>
      </c>
      <c r="X280" s="11" t="s">
        <v>27</v>
      </c>
      <c r="Y280" s="1"/>
      <c r="Z280" s="20"/>
      <c r="AA280" s="21"/>
      <c r="AB280" s="20"/>
      <c r="AC280" s="21"/>
      <c r="AD280" s="22"/>
      <c r="AE280" s="21"/>
      <c r="AF280" s="21"/>
      <c r="AG280" s="22"/>
      <c r="AP280" s="300"/>
      <c r="AQ280" s="300"/>
      <c r="AR280" s="300"/>
      <c r="AS280" s="300"/>
      <c r="AT280" s="300"/>
      <c r="AU280" s="300"/>
      <c r="AV280" s="300"/>
      <c r="AW280" s="300"/>
      <c r="AX280" s="300"/>
      <c r="AY280" s="300"/>
      <c r="AZ280" s="300"/>
      <c r="BA280" s="300"/>
      <c r="BB280" s="300"/>
      <c r="BC280" s="300"/>
      <c r="BD280" s="300"/>
      <c r="BE280" s="300"/>
      <c r="BF280" s="300"/>
      <c r="BG280" s="300"/>
      <c r="BH280" s="300"/>
      <c r="BI280" s="300"/>
      <c r="BJ280" s="300"/>
      <c r="BK280" s="300"/>
      <c r="BL280" s="300"/>
      <c r="BM280" s="300"/>
      <c r="BN280" s="300"/>
      <c r="BO280" s="300"/>
      <c r="BP280" s="300"/>
      <c r="BQ280" s="300"/>
      <c r="BR280" s="300"/>
      <c r="BS280" s="300"/>
      <c r="BT280" s="300"/>
      <c r="BU280" s="300"/>
      <c r="BV280" s="300"/>
      <c r="BW280" s="300"/>
      <c r="BX280" s="300"/>
    </row>
    <row r="281" spans="1:76" ht="12" customHeight="1" x14ac:dyDescent="0.15">
      <c r="C281" s="75" t="s">
        <v>164</v>
      </c>
      <c r="D281" s="86" t="s">
        <v>73</v>
      </c>
      <c r="E281" s="37">
        <f>IF(O275="","",O275)</f>
        <v>21</v>
      </c>
      <c r="F281" s="40" t="str">
        <f t="shared" si="90"/>
        <v>-</v>
      </c>
      <c r="G281" s="176">
        <f>IF(M275="","",M275)</f>
        <v>8</v>
      </c>
      <c r="H281" s="303" t="str">
        <f>IF(P275="","",IF(P275="○","×",IF(P275="×","○")))</f>
        <v>○</v>
      </c>
      <c r="I281" s="41">
        <f>IF(O278="","",O278)</f>
        <v>21</v>
      </c>
      <c r="J281" s="28" t="str">
        <f t="shared" ref="J281:J282" si="91">IF(I281="","","-")</f>
        <v>-</v>
      </c>
      <c r="K281" s="176">
        <f>IF(M278="","",M278)</f>
        <v>17</v>
      </c>
      <c r="L281" s="303" t="str">
        <f>IF(P278="","",IF(P278="○","×",IF(P278="×","○")))</f>
        <v>○</v>
      </c>
      <c r="M281" s="367"/>
      <c r="N281" s="368"/>
      <c r="O281" s="368"/>
      <c r="P281" s="369"/>
      <c r="Q281" s="27">
        <v>8</v>
      </c>
      <c r="R281" s="28" t="str">
        <f t="shared" si="89"/>
        <v>-</v>
      </c>
      <c r="S281" s="29">
        <v>21</v>
      </c>
      <c r="T281" s="305" t="str">
        <f>IF(Q281&lt;&gt;"",IF(Q281&gt;S281,IF(Q282&gt;S282,"○",IF(Q283&gt;S283,"○","×")),IF(Q282&gt;S282,IF(Q283&gt;S283,"○","×"),"×")),"")</f>
        <v>×</v>
      </c>
      <c r="U281" s="307" t="s">
        <v>306</v>
      </c>
      <c r="V281" s="308"/>
      <c r="W281" s="308"/>
      <c r="X281" s="309"/>
      <c r="Y281" s="1"/>
      <c r="Z281" s="12"/>
      <c r="AA281" s="13"/>
      <c r="AB281" s="12"/>
      <c r="AC281" s="13"/>
      <c r="AD281" s="14"/>
      <c r="AE281" s="13"/>
      <c r="AF281" s="13"/>
      <c r="AG281" s="14"/>
    </row>
    <row r="282" spans="1:76" ht="12" customHeight="1" x14ac:dyDescent="0.15">
      <c r="C282" s="72" t="s">
        <v>163</v>
      </c>
      <c r="D282" s="85" t="s">
        <v>73</v>
      </c>
      <c r="E282" s="37">
        <f>IF(O276="","",O276)</f>
        <v>21</v>
      </c>
      <c r="F282" s="28" t="str">
        <f t="shared" si="90"/>
        <v>-</v>
      </c>
      <c r="G282" s="176">
        <f>IF(M276="","",M276)</f>
        <v>7</v>
      </c>
      <c r="H282" s="304" t="str">
        <f>IF(J279="","",J279)</f>
        <v/>
      </c>
      <c r="I282" s="41">
        <f>IF(O279="","",O279)</f>
        <v>21</v>
      </c>
      <c r="J282" s="28" t="str">
        <f t="shared" si="91"/>
        <v>-</v>
      </c>
      <c r="K282" s="176">
        <f>IF(M279="","",M279)</f>
        <v>6</v>
      </c>
      <c r="L282" s="304" t="str">
        <f>IF(N279="","",N279)</f>
        <v>-</v>
      </c>
      <c r="M282" s="370"/>
      <c r="N282" s="356"/>
      <c r="O282" s="356"/>
      <c r="P282" s="357"/>
      <c r="Q282" s="27">
        <v>14</v>
      </c>
      <c r="R282" s="28" t="str">
        <f t="shared" si="89"/>
        <v>-</v>
      </c>
      <c r="S282" s="29">
        <v>21</v>
      </c>
      <c r="T282" s="305"/>
      <c r="U282" s="310"/>
      <c r="V282" s="311"/>
      <c r="W282" s="311"/>
      <c r="X282" s="312"/>
      <c r="Y282" s="1"/>
      <c r="Z282" s="12">
        <f>COUNTIF(E281:T283,"○")</f>
        <v>2</v>
      </c>
      <c r="AA282" s="13">
        <f>COUNTIF(E281:T283,"×")</f>
        <v>1</v>
      </c>
      <c r="AB282" s="6">
        <f>(IF((E281&gt;G281),1,0))+(IF((E282&gt;G282),1,0))+(IF((E283&gt;G283),1,0))+(IF((I281&gt;K281),1,0))+(IF((I282&gt;K282),1,0))+(IF((I283&gt;K283),1,0))+(IF((M281&gt;O281),1,0))+(IF((M282&gt;O282),1,0))+(IF((M283&gt;O283),1,0))+(IF((Q281&gt;S281),1,0))+(IF((Q282&gt;S282),1,0))+(IF((Q283&gt;S283),1,0))</f>
        <v>4</v>
      </c>
      <c r="AC282" s="7">
        <f>(IF((E281&lt;G281),1,0))+(IF((E282&lt;G282),1,0))+(IF((E283&lt;G283),1,0))+(IF((I281&lt;K281),1,0))+(IF((I282&lt;K282),1,0))+(IF((I283&lt;K283),1,0))+(IF((M281&lt;O281),1,0))+(IF((M282&lt;O282),1,0))+(IF((M283&lt;O283),1,0))+(IF((Q281&lt;S281),1,0))+(IF((Q282&lt;S282),1,0))+(IF((Q283&lt;S283),1,0))</f>
        <v>2</v>
      </c>
      <c r="AD282" s="8">
        <f>AB282-AC282</f>
        <v>2</v>
      </c>
      <c r="AE282" s="13">
        <f>SUM(E281:E283,I281:I283,M281:M283,Q281:Q283)</f>
        <v>106</v>
      </c>
      <c r="AF282" s="13">
        <f>SUM(G281:G283,K281:K283,O281:O283,S281:S283)</f>
        <v>80</v>
      </c>
      <c r="AG282" s="14">
        <f>AE282-AF282</f>
        <v>26</v>
      </c>
    </row>
    <row r="283" spans="1:76" ht="12" customHeight="1" x14ac:dyDescent="0.15">
      <c r="C283" s="77"/>
      <c r="D283" s="87" t="s">
        <v>75</v>
      </c>
      <c r="E283" s="38" t="str">
        <f>IF(O277="","",O277)</f>
        <v/>
      </c>
      <c r="F283" s="36" t="str">
        <f t="shared" si="90"/>
        <v/>
      </c>
      <c r="G283" s="39" t="str">
        <f>IF(M277="","",M277)</f>
        <v/>
      </c>
      <c r="H283" s="338" t="str">
        <f>IF(J280="","",J280)</f>
        <v/>
      </c>
      <c r="I283" s="42" t="str">
        <f>IF(O280="","",O280)</f>
        <v/>
      </c>
      <c r="J283" s="28" t="str">
        <f>IF(I283="","","-")</f>
        <v/>
      </c>
      <c r="K283" s="39" t="str">
        <f>IF(M280="","",M280)</f>
        <v/>
      </c>
      <c r="L283" s="338" t="str">
        <f>IF(N280="","",N280)</f>
        <v/>
      </c>
      <c r="M283" s="392"/>
      <c r="N283" s="359"/>
      <c r="O283" s="359"/>
      <c r="P283" s="360"/>
      <c r="Q283" s="34"/>
      <c r="R283" s="28" t="str">
        <f t="shared" si="89"/>
        <v/>
      </c>
      <c r="S283" s="35"/>
      <c r="T283" s="306"/>
      <c r="U283" s="9">
        <f>Z282</f>
        <v>2</v>
      </c>
      <c r="V283" s="10" t="s">
        <v>30</v>
      </c>
      <c r="W283" s="10">
        <f>AA282</f>
        <v>1</v>
      </c>
      <c r="X283" s="11" t="s">
        <v>27</v>
      </c>
      <c r="Y283" s="1"/>
      <c r="Z283" s="12"/>
      <c r="AA283" s="13"/>
      <c r="AB283" s="12"/>
      <c r="AC283" s="13"/>
      <c r="AD283" s="14"/>
      <c r="AE283" s="13"/>
      <c r="AF283" s="13"/>
      <c r="AG283" s="14"/>
    </row>
    <row r="284" spans="1:76" ht="12" customHeight="1" x14ac:dyDescent="0.15">
      <c r="C284" s="72" t="s">
        <v>134</v>
      </c>
      <c r="D284" s="86" t="s">
        <v>49</v>
      </c>
      <c r="E284" s="37">
        <f>IF(S275="","",S275)</f>
        <v>21</v>
      </c>
      <c r="F284" s="28" t="str">
        <f t="shared" si="90"/>
        <v>-</v>
      </c>
      <c r="G284" s="176">
        <f>IF(Q275="","",Q275)</f>
        <v>1</v>
      </c>
      <c r="H284" s="303" t="str">
        <f>IF(T275="","",IF(T275="○","×",IF(T275="×","○")))</f>
        <v>○</v>
      </c>
      <c r="I284" s="41">
        <f>IF(S278="","",S278)</f>
        <v>22</v>
      </c>
      <c r="J284" s="40" t="str">
        <f t="shared" ref="J284:J286" si="92">IF(I284="","","-")</f>
        <v>-</v>
      </c>
      <c r="K284" s="176">
        <f>IF(Q278="","",Q278)</f>
        <v>20</v>
      </c>
      <c r="L284" s="303" t="str">
        <f>IF(T278="","",IF(T278="○","×",IF(T278="×","○")))</f>
        <v>○</v>
      </c>
      <c r="M284" s="43">
        <f>IF(S281="","",S281)</f>
        <v>21</v>
      </c>
      <c r="N284" s="28" t="str">
        <f>IF(M284="","","-")</f>
        <v>-</v>
      </c>
      <c r="O284" s="175">
        <f>IF(Q281="","",Q281)</f>
        <v>8</v>
      </c>
      <c r="P284" s="303" t="str">
        <f>IF(T281="","",IF(T281="○","×",IF(T281="×","○")))</f>
        <v>○</v>
      </c>
      <c r="Q284" s="367"/>
      <c r="R284" s="368"/>
      <c r="S284" s="368"/>
      <c r="T284" s="371"/>
      <c r="U284" s="307" t="s">
        <v>304</v>
      </c>
      <c r="V284" s="308"/>
      <c r="W284" s="308"/>
      <c r="X284" s="309"/>
      <c r="Y284" s="1"/>
      <c r="Z284" s="178"/>
      <c r="AA284" s="179"/>
      <c r="AB284" s="178"/>
      <c r="AC284" s="179"/>
      <c r="AD284" s="4"/>
      <c r="AE284" s="179"/>
      <c r="AF284" s="179"/>
      <c r="AG284" s="4"/>
    </row>
    <row r="285" spans="1:76" ht="12" customHeight="1" x14ac:dyDescent="0.15">
      <c r="C285" s="72" t="s">
        <v>132</v>
      </c>
      <c r="D285" s="85" t="s">
        <v>131</v>
      </c>
      <c r="E285" s="37">
        <f>IF(S276="","",S276)</f>
        <v>21</v>
      </c>
      <c r="F285" s="28" t="str">
        <f t="shared" si="90"/>
        <v>-</v>
      </c>
      <c r="G285" s="176">
        <f>IF(Q276="","",Q276)</f>
        <v>9</v>
      </c>
      <c r="H285" s="304" t="str">
        <f>IF(J282="","",J282)</f>
        <v>-</v>
      </c>
      <c r="I285" s="41">
        <f>IF(S279="","",S279)</f>
        <v>21</v>
      </c>
      <c r="J285" s="28" t="str">
        <f t="shared" si="92"/>
        <v>-</v>
      </c>
      <c r="K285" s="176">
        <f>IF(Q279="","",Q279)</f>
        <v>11</v>
      </c>
      <c r="L285" s="304" t="str">
        <f>IF(N282="","",N282)</f>
        <v/>
      </c>
      <c r="M285" s="41">
        <f>IF(S282="","",S282)</f>
        <v>21</v>
      </c>
      <c r="N285" s="28" t="str">
        <f>IF(M285="","","-")</f>
        <v>-</v>
      </c>
      <c r="O285" s="176">
        <f>IF(Q282="","",Q282)</f>
        <v>14</v>
      </c>
      <c r="P285" s="304" t="str">
        <f>IF(R282="","",R282)</f>
        <v>-</v>
      </c>
      <c r="Q285" s="370"/>
      <c r="R285" s="356"/>
      <c r="S285" s="356"/>
      <c r="T285" s="372"/>
      <c r="U285" s="310"/>
      <c r="V285" s="311"/>
      <c r="W285" s="311"/>
      <c r="X285" s="312"/>
      <c r="Y285" s="1"/>
      <c r="Z285" s="12">
        <f>COUNTIF(E284:T286,"○")</f>
        <v>3</v>
      </c>
      <c r="AA285" s="13">
        <f>COUNTIF(E284:T286,"×")</f>
        <v>0</v>
      </c>
      <c r="AB285" s="6">
        <f>(IF((E284&gt;G284),1,0))+(IF((E285&gt;G285),1,0))+(IF((E286&gt;G286),1,0))+(IF((I284&gt;K284),1,0))+(IF((I285&gt;K285),1,0))+(IF((I286&gt;K286),1,0))+(IF((M284&gt;O284),1,0))+(IF((M285&gt;O285),1,0))+(IF((M286&gt;O286),1,0))+(IF((Q284&gt;S284),1,0))+(IF((Q285&gt;S285),1,0))+(IF((Q286&gt;S286),1,0))</f>
        <v>6</v>
      </c>
      <c r="AC285" s="7">
        <f>(IF((E284&lt;G284),1,0))+(IF((E285&lt;G285),1,0))+(IF((E286&lt;G286),1,0))+(IF((I284&lt;K284),1,0))+(IF((I285&lt;K285),1,0))+(IF((I286&lt;K286),1,0))+(IF((M284&lt;O284),1,0))+(IF((M285&lt;O285),1,0))+(IF((M286&lt;O286),1,0))+(IF((Q284&lt;S284),1,0))+(IF((Q285&lt;S285),1,0))+(IF((Q286&lt;S286),1,0))</f>
        <v>0</v>
      </c>
      <c r="AD285" s="8">
        <f>AB285-AC285</f>
        <v>6</v>
      </c>
      <c r="AE285" s="13">
        <f>SUM(E284:E286,I284:I286,M284:M286,Q284:Q286)</f>
        <v>127</v>
      </c>
      <c r="AF285" s="13">
        <f>SUM(G284:G286,K284:K286,O284:O286,S284:S286)</f>
        <v>63</v>
      </c>
      <c r="AG285" s="14">
        <f>AE285-AF285</f>
        <v>64</v>
      </c>
    </row>
    <row r="286" spans="1:76" ht="12" customHeight="1" thickBot="1" x14ac:dyDescent="0.2">
      <c r="C286" s="70"/>
      <c r="D286" s="82" t="s">
        <v>79</v>
      </c>
      <c r="E286" s="44" t="str">
        <f>IF(S277="","",S277)</f>
        <v/>
      </c>
      <c r="F286" s="45" t="str">
        <f t="shared" si="90"/>
        <v/>
      </c>
      <c r="G286" s="177" t="str">
        <f>IF(Q277="","",Q277)</f>
        <v/>
      </c>
      <c r="H286" s="314" t="str">
        <f>IF(J283="","",J283)</f>
        <v/>
      </c>
      <c r="I286" s="46" t="str">
        <f>IF(S280="","",S280)</f>
        <v/>
      </c>
      <c r="J286" s="45" t="str">
        <f t="shared" si="92"/>
        <v/>
      </c>
      <c r="K286" s="177" t="str">
        <f>IF(Q280="","",Q280)</f>
        <v/>
      </c>
      <c r="L286" s="314" t="str">
        <f>IF(N283="","",N283)</f>
        <v/>
      </c>
      <c r="M286" s="46" t="str">
        <f>IF(S283="","",S283)</f>
        <v/>
      </c>
      <c r="N286" s="45" t="str">
        <f>IF(M286="","","-")</f>
        <v/>
      </c>
      <c r="O286" s="177" t="str">
        <f>IF(Q283="","",Q283)</f>
        <v/>
      </c>
      <c r="P286" s="314" t="str">
        <f>IF(R283="","",R283)</f>
        <v/>
      </c>
      <c r="Q286" s="373"/>
      <c r="R286" s="374"/>
      <c r="S286" s="374"/>
      <c r="T286" s="375"/>
      <c r="U286" s="24">
        <f>Z285</f>
        <v>3</v>
      </c>
      <c r="V286" s="25" t="s">
        <v>30</v>
      </c>
      <c r="W286" s="25">
        <f>AA285</f>
        <v>0</v>
      </c>
      <c r="X286" s="26" t="s">
        <v>27</v>
      </c>
      <c r="Y286" s="1"/>
      <c r="Z286" s="20"/>
      <c r="AA286" s="21"/>
      <c r="AB286" s="20"/>
      <c r="AC286" s="21"/>
      <c r="AD286" s="22"/>
      <c r="AE286" s="21"/>
      <c r="AF286" s="21"/>
      <c r="AG286" s="22"/>
    </row>
    <row r="287" spans="1:76" ht="12" customHeight="1" x14ac:dyDescent="0.15"/>
    <row r="288" spans="1:76" ht="12" customHeight="1" thickBot="1" x14ac:dyDescent="0.2">
      <c r="A288" s="210"/>
      <c r="B288" s="210"/>
      <c r="C288" s="210"/>
      <c r="D288" s="210"/>
      <c r="E288" s="210"/>
      <c r="F288" s="210"/>
      <c r="G288" s="210"/>
      <c r="H288" s="210"/>
      <c r="I288" s="210"/>
      <c r="J288" s="210"/>
      <c r="K288" s="210"/>
      <c r="L288" s="210"/>
      <c r="M288" s="210"/>
      <c r="N288" s="210"/>
      <c r="O288" s="210"/>
      <c r="P288" s="210"/>
      <c r="Q288" s="210"/>
      <c r="R288" s="210"/>
      <c r="S288" s="210"/>
      <c r="T288" s="210"/>
      <c r="U288" s="210"/>
      <c r="V288" s="210"/>
      <c r="W288" s="210"/>
      <c r="X288" s="210"/>
      <c r="Y288" s="210"/>
      <c r="Z288" s="210"/>
      <c r="AA288" s="210"/>
      <c r="AB288" s="210"/>
      <c r="AC288" s="210"/>
      <c r="AD288" s="210"/>
      <c r="AE288" s="210"/>
      <c r="AF288" s="210"/>
      <c r="AG288" s="210"/>
      <c r="AH288" s="210"/>
      <c r="AI288" s="210"/>
      <c r="AJ288" s="210"/>
      <c r="AK288" s="210"/>
      <c r="AL288" s="210"/>
      <c r="AM288" s="210"/>
      <c r="AN288" s="210"/>
      <c r="AO288" s="210"/>
      <c r="AP288" s="210"/>
      <c r="AQ288" s="210"/>
      <c r="AR288" s="210"/>
      <c r="AS288" s="210"/>
      <c r="AT288" s="210"/>
      <c r="AU288" s="210"/>
      <c r="AV288" s="210"/>
      <c r="AW288" s="210"/>
      <c r="AX288" s="210"/>
      <c r="AY288" s="210"/>
      <c r="AZ288" s="210"/>
      <c r="BA288" s="210"/>
      <c r="BB288" s="210"/>
      <c r="BC288" s="210"/>
      <c r="BD288" s="210"/>
      <c r="BE288" s="210"/>
      <c r="BF288" s="210"/>
      <c r="BG288" s="210"/>
      <c r="BH288" s="210"/>
      <c r="BI288" s="210"/>
      <c r="BJ288" s="210"/>
      <c r="BK288" s="210"/>
      <c r="BL288" s="210"/>
      <c r="BM288" s="210"/>
      <c r="BN288" s="210"/>
      <c r="BO288" s="210"/>
      <c r="BP288" s="210"/>
      <c r="BQ288" s="210"/>
      <c r="BR288" s="210"/>
      <c r="BS288" s="210"/>
      <c r="BT288" s="210"/>
      <c r="BU288" s="210"/>
      <c r="BV288" s="210"/>
      <c r="BW288" s="210"/>
      <c r="BX288" s="210"/>
    </row>
    <row r="289" spans="1:76" ht="12" customHeight="1" x14ac:dyDescent="0.15"/>
    <row r="290" spans="1:76" ht="12" customHeight="1" x14ac:dyDescent="0.15">
      <c r="C290" s="384" t="s">
        <v>56</v>
      </c>
      <c r="D290" s="384"/>
      <c r="E290" s="384"/>
      <c r="F290" s="384"/>
      <c r="G290" s="384"/>
      <c r="L290" s="299" t="s">
        <v>19</v>
      </c>
      <c r="M290" s="299"/>
      <c r="N290" s="299"/>
      <c r="O290" s="299"/>
      <c r="P290" s="299"/>
      <c r="Q290" s="299"/>
      <c r="R290" s="299"/>
      <c r="S290" s="299"/>
      <c r="T290" s="299"/>
      <c r="U290" s="299"/>
      <c r="V290" s="299"/>
      <c r="W290" s="299"/>
    </row>
    <row r="291" spans="1:76" ht="12" customHeight="1" x14ac:dyDescent="0.15">
      <c r="C291" s="384"/>
      <c r="D291" s="384"/>
      <c r="E291" s="384"/>
      <c r="F291" s="384"/>
      <c r="G291" s="384"/>
      <c r="L291" s="299"/>
      <c r="M291" s="299"/>
      <c r="N291" s="299"/>
      <c r="O291" s="299"/>
      <c r="P291" s="299"/>
      <c r="Q291" s="299"/>
      <c r="R291" s="299"/>
      <c r="S291" s="299"/>
      <c r="T291" s="299"/>
      <c r="U291" s="299"/>
      <c r="V291" s="299"/>
      <c r="W291" s="299"/>
      <c r="AE291" s="452" t="s">
        <v>349</v>
      </c>
      <c r="AF291" s="452"/>
      <c r="AG291" s="452"/>
      <c r="AH291" s="452"/>
      <c r="AI291" s="452"/>
      <c r="AJ291" s="452"/>
      <c r="AK291" s="452"/>
      <c r="AL291" s="452"/>
      <c r="AM291" s="452"/>
      <c r="AN291" s="452"/>
      <c r="AO291" s="452"/>
      <c r="AP291" s="452"/>
      <c r="AQ291" s="452"/>
      <c r="AR291" s="452"/>
      <c r="AS291" s="452"/>
      <c r="AT291" s="452"/>
      <c r="AU291" s="452"/>
      <c r="AV291" s="452"/>
      <c r="AW291" s="452"/>
      <c r="AX291" s="452"/>
      <c r="AY291" s="452"/>
      <c r="AZ291" s="452"/>
      <c r="BA291" s="452"/>
      <c r="BB291" s="452"/>
      <c r="BC291" s="452"/>
      <c r="BD291" s="452"/>
      <c r="BE291" s="452"/>
      <c r="BF291" s="452"/>
      <c r="BG291" s="452"/>
      <c r="BH291" s="452"/>
      <c r="BI291" s="452"/>
      <c r="BJ291" s="452"/>
      <c r="BK291" s="452"/>
      <c r="BL291" s="452"/>
      <c r="BM291" s="452"/>
      <c r="BN291" s="452"/>
      <c r="BO291" s="452"/>
    </row>
    <row r="292" spans="1:76" ht="12" customHeight="1" x14ac:dyDescent="0.15">
      <c r="AE292" s="452"/>
      <c r="AF292" s="452"/>
      <c r="AG292" s="452"/>
      <c r="AH292" s="452"/>
      <c r="AI292" s="452"/>
      <c r="AJ292" s="452"/>
      <c r="AK292" s="452"/>
      <c r="AL292" s="452"/>
      <c r="AM292" s="452"/>
      <c r="AN292" s="452"/>
      <c r="AO292" s="452"/>
      <c r="AP292" s="452"/>
      <c r="AQ292" s="452"/>
      <c r="AR292" s="452"/>
      <c r="AS292" s="452"/>
      <c r="AT292" s="452"/>
      <c r="AU292" s="452"/>
      <c r="AV292" s="452"/>
      <c r="AW292" s="452"/>
      <c r="AX292" s="452"/>
      <c r="AY292" s="452"/>
      <c r="AZ292" s="452"/>
      <c r="BA292" s="452"/>
      <c r="BB292" s="452"/>
      <c r="BC292" s="452"/>
      <c r="BD292" s="452"/>
      <c r="BE292" s="452"/>
      <c r="BF292" s="452"/>
      <c r="BG292" s="452"/>
      <c r="BH292" s="452"/>
      <c r="BI292" s="452"/>
      <c r="BJ292" s="452"/>
      <c r="BK292" s="452"/>
      <c r="BL292" s="452"/>
      <c r="BM292" s="452"/>
      <c r="BN292" s="452"/>
      <c r="BO292" s="452"/>
    </row>
    <row r="293" spans="1:76" ht="13.15" customHeight="1" thickBot="1" x14ac:dyDescent="0.2">
      <c r="C293" s="122" t="s">
        <v>122</v>
      </c>
      <c r="D293" s="121" t="s">
        <v>249</v>
      </c>
      <c r="K293" s="101" t="s">
        <v>69</v>
      </c>
      <c r="L293" s="100"/>
      <c r="AE293" s="452" t="s">
        <v>351</v>
      </c>
      <c r="AF293" s="452"/>
      <c r="AG293" s="452"/>
      <c r="AH293" s="452"/>
      <c r="AI293" s="452"/>
      <c r="AJ293" s="452"/>
      <c r="AK293" s="452"/>
      <c r="AL293" s="452"/>
      <c r="AM293" s="452"/>
      <c r="AN293" s="452"/>
      <c r="AO293" s="452"/>
      <c r="AP293" s="452"/>
      <c r="AQ293" s="452"/>
      <c r="AR293" s="452"/>
      <c r="AS293" s="452"/>
      <c r="AT293" s="452"/>
      <c r="AU293" s="452"/>
      <c r="AV293" s="452"/>
      <c r="AW293" s="452"/>
      <c r="AX293" s="452"/>
      <c r="AY293" s="452"/>
      <c r="AZ293" s="452"/>
      <c r="BA293" s="452"/>
      <c r="BB293" s="452"/>
      <c r="BC293" s="452"/>
      <c r="BD293" s="452"/>
      <c r="BE293" s="452"/>
      <c r="BF293" s="452"/>
      <c r="BG293" s="452"/>
      <c r="BH293" s="452"/>
      <c r="BI293" s="452"/>
      <c r="BJ293" s="452"/>
      <c r="BK293" s="452"/>
      <c r="BL293" s="452"/>
      <c r="BM293" s="452"/>
      <c r="BN293" s="452"/>
      <c r="BO293" s="452"/>
    </row>
    <row r="294" spans="1:76" ht="13.15" customHeight="1" thickTop="1" thickBot="1" x14ac:dyDescent="0.2">
      <c r="C294" s="138" t="s">
        <v>120</v>
      </c>
      <c r="D294" s="139" t="s">
        <v>249</v>
      </c>
      <c r="E294" s="483"/>
      <c r="F294" s="484">
        <v>21</v>
      </c>
      <c r="G294" s="485">
        <v>21</v>
      </c>
      <c r="H294" s="488"/>
      <c r="I294" s="489"/>
      <c r="J294" s="490"/>
      <c r="K294" s="340" t="str">
        <f>C293</f>
        <v>石井ひまり</v>
      </c>
      <c r="L294" s="315"/>
      <c r="M294" s="315"/>
      <c r="N294" s="315"/>
      <c r="O294" s="315"/>
      <c r="P294" s="315"/>
      <c r="Q294" s="315"/>
      <c r="R294" s="315"/>
      <c r="S294" s="315" t="str">
        <f>D293</f>
        <v>土居中</v>
      </c>
      <c r="T294" s="315"/>
      <c r="U294" s="315"/>
      <c r="V294" s="315"/>
      <c r="W294" s="315"/>
      <c r="X294" s="315"/>
      <c r="Y294" s="315"/>
      <c r="Z294" s="316"/>
      <c r="AA294" s="65"/>
      <c r="AB294" s="73"/>
      <c r="AC294" s="67"/>
      <c r="AD294" s="67"/>
      <c r="AE294" s="452"/>
      <c r="AF294" s="452"/>
      <c r="AG294" s="452"/>
      <c r="AH294" s="452"/>
      <c r="AI294" s="452"/>
      <c r="AJ294" s="452"/>
      <c r="AK294" s="452"/>
      <c r="AL294" s="452"/>
      <c r="AM294" s="452"/>
      <c r="AN294" s="452"/>
      <c r="AO294" s="452"/>
      <c r="AP294" s="452"/>
      <c r="AQ294" s="452"/>
      <c r="AR294" s="452"/>
      <c r="AS294" s="452"/>
      <c r="AT294" s="452"/>
      <c r="AU294" s="452"/>
      <c r="AV294" s="452"/>
      <c r="AW294" s="452"/>
      <c r="AX294" s="452"/>
      <c r="AY294" s="452"/>
      <c r="AZ294" s="452"/>
      <c r="BA294" s="452"/>
      <c r="BB294" s="452"/>
      <c r="BC294" s="452"/>
      <c r="BD294" s="452"/>
      <c r="BE294" s="452"/>
      <c r="BF294" s="452"/>
      <c r="BG294" s="452"/>
      <c r="BH294" s="452"/>
      <c r="BI294" s="452"/>
      <c r="BJ294" s="452"/>
      <c r="BK294" s="452"/>
      <c r="BL294" s="452"/>
      <c r="BM294" s="452"/>
      <c r="BN294" s="452"/>
      <c r="BO294" s="452"/>
    </row>
    <row r="295" spans="1:76" ht="13.15" customHeight="1" thickTop="1" x14ac:dyDescent="0.15">
      <c r="C295" s="140" t="s">
        <v>118</v>
      </c>
      <c r="D295" s="141" t="s">
        <v>249</v>
      </c>
      <c r="E295" s="239"/>
      <c r="F295" s="240">
        <v>8</v>
      </c>
      <c r="G295" s="241">
        <v>7</v>
      </c>
      <c r="H295" s="486"/>
      <c r="I295" s="67"/>
      <c r="J295" s="487"/>
      <c r="K295" s="317" t="str">
        <f>C294</f>
        <v>山中杏里</v>
      </c>
      <c r="L295" s="318"/>
      <c r="M295" s="318"/>
      <c r="N295" s="318"/>
      <c r="O295" s="318"/>
      <c r="P295" s="318"/>
      <c r="Q295" s="318"/>
      <c r="R295" s="318"/>
      <c r="S295" s="318" t="str">
        <f>D294</f>
        <v>土居中</v>
      </c>
      <c r="T295" s="318"/>
      <c r="U295" s="318"/>
      <c r="V295" s="318"/>
      <c r="W295" s="318"/>
      <c r="X295" s="318"/>
      <c r="Y295" s="318"/>
      <c r="Z295" s="319"/>
      <c r="AA295" s="112"/>
      <c r="AB295" s="112"/>
      <c r="AC295" s="67"/>
      <c r="AD295" s="67"/>
      <c r="AE295" s="452" t="s">
        <v>352</v>
      </c>
      <c r="AF295" s="452"/>
      <c r="AG295" s="452"/>
      <c r="AH295" s="452"/>
      <c r="AI295" s="452"/>
      <c r="AJ295" s="452"/>
      <c r="AK295" s="452"/>
      <c r="AL295" s="452"/>
      <c r="AM295" s="452"/>
      <c r="AN295" s="452"/>
      <c r="AO295" s="452"/>
      <c r="AP295" s="452"/>
      <c r="AQ295" s="452"/>
      <c r="AR295" s="452"/>
      <c r="AS295" s="452"/>
      <c r="AT295" s="452"/>
      <c r="AU295" s="452"/>
      <c r="AV295" s="452"/>
      <c r="AW295" s="452"/>
      <c r="AX295" s="452"/>
      <c r="AY295" s="452"/>
      <c r="AZ295" s="452"/>
      <c r="BA295" s="452"/>
      <c r="BB295" s="452"/>
      <c r="BC295" s="452"/>
      <c r="BD295" s="452"/>
      <c r="BE295" s="452"/>
      <c r="BF295" s="452"/>
      <c r="BG295" s="452"/>
      <c r="BH295" s="452"/>
      <c r="BI295" s="452"/>
      <c r="BJ295" s="452"/>
      <c r="BK295" s="452"/>
      <c r="BL295" s="452"/>
      <c r="BM295" s="452"/>
      <c r="BN295" s="452"/>
      <c r="BO295" s="452"/>
    </row>
    <row r="296" spans="1:76" ht="13.15" customHeight="1" x14ac:dyDescent="0.15">
      <c r="C296" s="132" t="s">
        <v>116</v>
      </c>
      <c r="D296" s="131" t="s">
        <v>249</v>
      </c>
      <c r="K296" s="110" t="s">
        <v>70</v>
      </c>
      <c r="L296" s="110"/>
      <c r="M296" s="110"/>
      <c r="N296" s="110"/>
      <c r="O296" s="110"/>
      <c r="P296" s="110"/>
      <c r="Q296" s="110"/>
      <c r="R296" s="110"/>
      <c r="S296" s="110"/>
      <c r="T296" s="110"/>
      <c r="U296" s="110"/>
      <c r="V296" s="110"/>
      <c r="W296" s="110"/>
      <c r="X296" s="110"/>
      <c r="Y296" s="110"/>
      <c r="Z296" s="110"/>
      <c r="AA296" s="109"/>
      <c r="AB296" s="109"/>
      <c r="AC296" s="67"/>
      <c r="AD296" s="67"/>
      <c r="AE296" s="452"/>
      <c r="AF296" s="452"/>
      <c r="AG296" s="452"/>
      <c r="AH296" s="452"/>
      <c r="AI296" s="452"/>
      <c r="AJ296" s="452"/>
      <c r="AK296" s="452"/>
      <c r="AL296" s="452"/>
      <c r="AM296" s="452"/>
      <c r="AN296" s="452"/>
      <c r="AO296" s="452"/>
      <c r="AP296" s="452"/>
      <c r="AQ296" s="452"/>
      <c r="AR296" s="452"/>
      <c r="AS296" s="452"/>
      <c r="AT296" s="452"/>
      <c r="AU296" s="452"/>
      <c r="AV296" s="452"/>
      <c r="AW296" s="452"/>
      <c r="AX296" s="452"/>
      <c r="AY296" s="452"/>
      <c r="AZ296" s="452"/>
      <c r="BA296" s="452"/>
      <c r="BB296" s="452"/>
      <c r="BC296" s="452"/>
      <c r="BD296" s="452"/>
      <c r="BE296" s="452"/>
      <c r="BF296" s="452"/>
      <c r="BG296" s="452"/>
      <c r="BH296" s="452"/>
      <c r="BI296" s="452"/>
      <c r="BJ296" s="452"/>
      <c r="BK296" s="452"/>
      <c r="BL296" s="452"/>
      <c r="BM296" s="452"/>
      <c r="BN296" s="452"/>
      <c r="BO296" s="452"/>
    </row>
    <row r="297" spans="1:76" ht="13.15" customHeight="1" x14ac:dyDescent="0.15">
      <c r="K297" s="340" t="str">
        <f>C295</f>
        <v>井川優杏</v>
      </c>
      <c r="L297" s="315"/>
      <c r="M297" s="315"/>
      <c r="N297" s="315"/>
      <c r="O297" s="315"/>
      <c r="P297" s="315"/>
      <c r="Q297" s="315"/>
      <c r="R297" s="315"/>
      <c r="S297" s="315" t="str">
        <f>D295</f>
        <v>土居中</v>
      </c>
      <c r="T297" s="315"/>
      <c r="U297" s="315"/>
      <c r="V297" s="315"/>
      <c r="W297" s="315"/>
      <c r="X297" s="315"/>
      <c r="Y297" s="315"/>
      <c r="Z297" s="316"/>
      <c r="AA297" s="66"/>
      <c r="AB297" s="66"/>
      <c r="AC297" s="67"/>
      <c r="AD297" s="67"/>
    </row>
    <row r="298" spans="1:76" ht="13.15" customHeight="1" x14ac:dyDescent="0.15">
      <c r="K298" s="317" t="str">
        <f>C296</f>
        <v>山中芽依</v>
      </c>
      <c r="L298" s="318"/>
      <c r="M298" s="318"/>
      <c r="N298" s="318"/>
      <c r="O298" s="318"/>
      <c r="P298" s="318"/>
      <c r="Q298" s="318"/>
      <c r="R298" s="318"/>
      <c r="S298" s="318" t="str">
        <f>D296</f>
        <v>土居中</v>
      </c>
      <c r="T298" s="318"/>
      <c r="U298" s="318"/>
      <c r="V298" s="318"/>
      <c r="W298" s="318"/>
      <c r="X298" s="318"/>
      <c r="Y298" s="318"/>
      <c r="Z298" s="319"/>
      <c r="AA298" s="66"/>
      <c r="AB298" s="66"/>
      <c r="AC298" s="67"/>
      <c r="AD298" s="67"/>
    </row>
    <row r="300" spans="1:76" ht="17.25" x14ac:dyDescent="0.15">
      <c r="D300" s="142"/>
    </row>
    <row r="301" spans="1:76" ht="13.15" customHeight="1" thickBot="1" x14ac:dyDescent="0.2"/>
    <row r="302" spans="1:76" ht="13.15" customHeight="1" x14ac:dyDescent="0.15">
      <c r="A302" s="108"/>
      <c r="B302" s="108"/>
      <c r="C302" s="108"/>
      <c r="D302" s="108"/>
      <c r="E302" s="108"/>
      <c r="F302" s="108"/>
      <c r="G302" s="108"/>
      <c r="H302" s="108"/>
      <c r="I302" s="108"/>
      <c r="J302" s="108"/>
      <c r="K302" s="108"/>
      <c r="L302" s="108"/>
      <c r="M302" s="108"/>
      <c r="N302" s="108"/>
      <c r="O302" s="108"/>
      <c r="P302" s="108"/>
      <c r="Q302" s="108"/>
      <c r="R302" s="108"/>
      <c r="S302" s="108"/>
      <c r="T302" s="108"/>
      <c r="U302" s="108"/>
      <c r="V302" s="108"/>
      <c r="W302" s="108"/>
      <c r="X302" s="108"/>
      <c r="Y302" s="108"/>
      <c r="Z302" s="108"/>
      <c r="AA302" s="108"/>
      <c r="AB302" s="108"/>
      <c r="AC302" s="108"/>
      <c r="AD302" s="108"/>
      <c r="AE302" s="108"/>
      <c r="AF302" s="108"/>
      <c r="AG302" s="108"/>
      <c r="AH302" s="108"/>
      <c r="AI302" s="108"/>
      <c r="AJ302" s="108"/>
      <c r="AK302" s="108"/>
      <c r="AL302" s="108"/>
      <c r="AM302" s="108"/>
      <c r="AN302" s="108"/>
      <c r="AO302" s="108"/>
      <c r="AP302" s="108"/>
      <c r="AQ302" s="108"/>
      <c r="AR302" s="108"/>
      <c r="AS302" s="108"/>
      <c r="AT302" s="108"/>
      <c r="AU302" s="108"/>
      <c r="AV302" s="108"/>
      <c r="AW302" s="108"/>
      <c r="AX302" s="108"/>
      <c r="AY302" s="108"/>
      <c r="AZ302" s="108"/>
      <c r="BA302" s="108"/>
      <c r="BB302" s="108"/>
      <c r="BC302" s="108"/>
      <c r="BD302" s="108"/>
      <c r="BE302" s="108"/>
      <c r="BF302" s="108"/>
      <c r="BG302" s="108"/>
      <c r="BH302" s="108"/>
      <c r="BI302" s="108"/>
      <c r="BJ302" s="108"/>
      <c r="BK302" s="108"/>
      <c r="BL302" s="108"/>
      <c r="BM302" s="108"/>
      <c r="BN302" s="108"/>
      <c r="BO302" s="108"/>
      <c r="BP302" s="108"/>
      <c r="BQ302" s="108"/>
      <c r="BR302" s="108"/>
      <c r="BS302" s="108"/>
      <c r="BT302" s="108"/>
      <c r="BU302" s="108"/>
      <c r="BV302" s="108"/>
      <c r="BW302" s="108"/>
      <c r="BX302" s="108"/>
    </row>
    <row r="315" spans="3:3" ht="17.25" x14ac:dyDescent="0.15">
      <c r="C315" s="451" t="s">
        <v>344</v>
      </c>
    </row>
    <row r="316" spans="3:3" ht="17.25" x14ac:dyDescent="0.15">
      <c r="C316" s="451" t="s">
        <v>345</v>
      </c>
    </row>
    <row r="317" spans="3:3" ht="17.25" x14ac:dyDescent="0.15">
      <c r="C317" s="451"/>
    </row>
    <row r="318" spans="3:3" ht="17.25" x14ac:dyDescent="0.15">
      <c r="C318" s="451" t="s">
        <v>347</v>
      </c>
    </row>
    <row r="319" spans="3:3" ht="17.25" x14ac:dyDescent="0.15">
      <c r="C319" s="451" t="s">
        <v>348</v>
      </c>
    </row>
    <row r="320" spans="3:3" ht="17.25" x14ac:dyDescent="0.15">
      <c r="C320" s="451" t="s">
        <v>350</v>
      </c>
    </row>
    <row r="321" spans="3:3" ht="17.25" x14ac:dyDescent="0.15">
      <c r="C321" s="451" t="s">
        <v>346</v>
      </c>
    </row>
    <row r="322" spans="3:3" ht="17.25" x14ac:dyDescent="0.15">
      <c r="C322" s="451"/>
    </row>
  </sheetData>
  <mergeCells count="857">
    <mergeCell ref="L290:W291"/>
    <mergeCell ref="AE293:BO294"/>
    <mergeCell ref="AE295:BO296"/>
    <mergeCell ref="P25:AQ27"/>
    <mergeCell ref="P54:AQ56"/>
    <mergeCell ref="R245:AQ247"/>
    <mergeCell ref="P81:AQ83"/>
    <mergeCell ref="R130:AQ132"/>
    <mergeCell ref="AQ182:AZ184"/>
    <mergeCell ref="AQ205:AZ207"/>
    <mergeCell ref="AP228:AY230"/>
    <mergeCell ref="AE291:BO292"/>
    <mergeCell ref="BA19:BH19"/>
    <mergeCell ref="I20:O20"/>
    <mergeCell ref="Y20:AE20"/>
    <mergeCell ref="AF20:AM20"/>
    <mergeCell ref="AT20:AZ20"/>
    <mergeCell ref="BA20:BH20"/>
    <mergeCell ref="P19:W19"/>
    <mergeCell ref="AO19:AP19"/>
    <mergeCell ref="AQ19:AR19"/>
    <mergeCell ref="P20:W20"/>
    <mergeCell ref="AO20:AP20"/>
    <mergeCell ref="AQ20:AR20"/>
    <mergeCell ref="D19:G19"/>
    <mergeCell ref="D20:G20"/>
    <mergeCell ref="I15:O15"/>
    <mergeCell ref="Y15:AE15"/>
    <mergeCell ref="AF15:AM15"/>
    <mergeCell ref="AT15:AZ15"/>
    <mergeCell ref="BA15:BH15"/>
    <mergeCell ref="I16:O16"/>
    <mergeCell ref="Y16:AE16"/>
    <mergeCell ref="AF16:AM16"/>
    <mergeCell ref="AT16:AZ16"/>
    <mergeCell ref="BA16:BH16"/>
    <mergeCell ref="P15:W15"/>
    <mergeCell ref="AO15:AP15"/>
    <mergeCell ref="AQ15:AR15"/>
    <mergeCell ref="P16:W16"/>
    <mergeCell ref="AO16:AP16"/>
    <mergeCell ref="AQ16:AR16"/>
    <mergeCell ref="D15:G15"/>
    <mergeCell ref="D16:G16"/>
    <mergeCell ref="I19:O19"/>
    <mergeCell ref="Y19:AE19"/>
    <mergeCell ref="AF19:AM19"/>
    <mergeCell ref="AT19:AZ19"/>
    <mergeCell ref="AT10:AZ10"/>
    <mergeCell ref="BA10:BH10"/>
    <mergeCell ref="I11:O11"/>
    <mergeCell ref="Y11:AE11"/>
    <mergeCell ref="AF11:AM11"/>
    <mergeCell ref="AT11:AZ11"/>
    <mergeCell ref="BA11:BH11"/>
    <mergeCell ref="P10:W10"/>
    <mergeCell ref="AO10:AP10"/>
    <mergeCell ref="AQ10:AR10"/>
    <mergeCell ref="P11:W11"/>
    <mergeCell ref="AO11:AP11"/>
    <mergeCell ref="AQ11:AR11"/>
    <mergeCell ref="D10:G10"/>
    <mergeCell ref="D11:G11"/>
    <mergeCell ref="I6:O6"/>
    <mergeCell ref="Y6:AE6"/>
    <mergeCell ref="AF6:AM6"/>
    <mergeCell ref="AT6:AZ6"/>
    <mergeCell ref="BA6:BH6"/>
    <mergeCell ref="I7:O7"/>
    <mergeCell ref="Y7:AE7"/>
    <mergeCell ref="AF7:AM7"/>
    <mergeCell ref="AT7:AZ7"/>
    <mergeCell ref="BA7:BH7"/>
    <mergeCell ref="P6:W6"/>
    <mergeCell ref="P7:W7"/>
    <mergeCell ref="AO6:AP6"/>
    <mergeCell ref="AO7:AP7"/>
    <mergeCell ref="AQ6:AR6"/>
    <mergeCell ref="AQ7:AR7"/>
    <mergeCell ref="D6:G6"/>
    <mergeCell ref="D7:G7"/>
    <mergeCell ref="AT8:BH8"/>
    <mergeCell ref="I10:O10"/>
    <mergeCell ref="Y10:AE10"/>
    <mergeCell ref="AF10:AM10"/>
    <mergeCell ref="K297:R297"/>
    <mergeCell ref="S297:Z297"/>
    <mergeCell ref="K298:R298"/>
    <mergeCell ref="S298:Z298"/>
    <mergeCell ref="AR215:AX215"/>
    <mergeCell ref="AR217:AX217"/>
    <mergeCell ref="AR218:AX218"/>
    <mergeCell ref="K294:R294"/>
    <mergeCell ref="S294:Z294"/>
    <mergeCell ref="K295:R295"/>
    <mergeCell ref="S295:Z295"/>
    <mergeCell ref="AP231:AX232"/>
    <mergeCell ref="AB213:AB215"/>
    <mergeCell ref="AR214:AX214"/>
    <mergeCell ref="L275:L277"/>
    <mergeCell ref="P275:P277"/>
    <mergeCell ref="T275:T277"/>
    <mergeCell ref="U275:X276"/>
    <mergeCell ref="U281:X282"/>
    <mergeCell ref="U284:X285"/>
    <mergeCell ref="Q239:T241"/>
    <mergeCell ref="T236:T238"/>
    <mergeCell ref="AC222:AF223"/>
    <mergeCell ref="AP275:BX276"/>
    <mergeCell ref="C35:D36"/>
    <mergeCell ref="E35:H35"/>
    <mergeCell ref="I35:L35"/>
    <mergeCell ref="M35:P35"/>
    <mergeCell ref="Q35:T35"/>
    <mergeCell ref="U35:X35"/>
    <mergeCell ref="E26:H27"/>
    <mergeCell ref="E28:H29"/>
    <mergeCell ref="E30:H31"/>
    <mergeCell ref="E32:H33"/>
    <mergeCell ref="P29:W29"/>
    <mergeCell ref="X29:AE29"/>
    <mergeCell ref="P30:W30"/>
    <mergeCell ref="X30:AE30"/>
    <mergeCell ref="P32:W32"/>
    <mergeCell ref="X32:AE32"/>
    <mergeCell ref="P33:W33"/>
    <mergeCell ref="X33:AE33"/>
    <mergeCell ref="E37:H39"/>
    <mergeCell ref="Y37:AB38"/>
    <mergeCell ref="AR37:AU39"/>
    <mergeCell ref="BH35:BK35"/>
    <mergeCell ref="E36:H36"/>
    <mergeCell ref="I36:L36"/>
    <mergeCell ref="M36:P36"/>
    <mergeCell ref="Q36:T36"/>
    <mergeCell ref="U36:X36"/>
    <mergeCell ref="Y36:AB36"/>
    <mergeCell ref="AR36:AU36"/>
    <mergeCell ref="AV36:AY36"/>
    <mergeCell ref="AZ36:BC36"/>
    <mergeCell ref="Y35:AB35"/>
    <mergeCell ref="AP35:AQ36"/>
    <mergeCell ref="AR35:AU35"/>
    <mergeCell ref="AV35:AY35"/>
    <mergeCell ref="AZ35:BC35"/>
    <mergeCell ref="BD35:BG35"/>
    <mergeCell ref="BD36:BG36"/>
    <mergeCell ref="E55:H56"/>
    <mergeCell ref="E57:H58"/>
    <mergeCell ref="E59:H60"/>
    <mergeCell ref="E61:H62"/>
    <mergeCell ref="P58:W58"/>
    <mergeCell ref="X58:AE58"/>
    <mergeCell ref="Y49:AB50"/>
    <mergeCell ref="BH49:BK51"/>
    <mergeCell ref="U49:X51"/>
    <mergeCell ref="C64:D65"/>
    <mergeCell ref="E64:H64"/>
    <mergeCell ref="I64:L64"/>
    <mergeCell ref="M64:P64"/>
    <mergeCell ref="Q64:T64"/>
    <mergeCell ref="AP64:AQ65"/>
    <mergeCell ref="U64:X64"/>
    <mergeCell ref="Z64:AA64"/>
    <mergeCell ref="AB64:AD64"/>
    <mergeCell ref="AE64:AG64"/>
    <mergeCell ref="AZ65:BC65"/>
    <mergeCell ref="BD65:BG65"/>
    <mergeCell ref="E66:H68"/>
    <mergeCell ref="AR66:AU68"/>
    <mergeCell ref="AR64:AU64"/>
    <mergeCell ref="AV64:AY64"/>
    <mergeCell ref="AZ64:BC64"/>
    <mergeCell ref="BD64:BG64"/>
    <mergeCell ref="E65:H65"/>
    <mergeCell ref="I65:L65"/>
    <mergeCell ref="M65:P65"/>
    <mergeCell ref="Q65:T65"/>
    <mergeCell ref="AR65:AU65"/>
    <mergeCell ref="AV65:AY65"/>
    <mergeCell ref="H72:H74"/>
    <mergeCell ref="L72:L74"/>
    <mergeCell ref="M72:P74"/>
    <mergeCell ref="AU72:AU74"/>
    <mergeCell ref="AY72:AY74"/>
    <mergeCell ref="AZ72:BC74"/>
    <mergeCell ref="H69:H71"/>
    <mergeCell ref="I69:L71"/>
    <mergeCell ref="AU69:AU71"/>
    <mergeCell ref="AV69:AY71"/>
    <mergeCell ref="BD75:BG77"/>
    <mergeCell ref="E81:H82"/>
    <mergeCell ref="E83:H84"/>
    <mergeCell ref="E85:H86"/>
    <mergeCell ref="E87:H88"/>
    <mergeCell ref="H75:H77"/>
    <mergeCell ref="L75:L77"/>
    <mergeCell ref="P75:P77"/>
    <mergeCell ref="Q75:T77"/>
    <mergeCell ref="AU75:AU77"/>
    <mergeCell ref="AY75:AY77"/>
    <mergeCell ref="C98:D99"/>
    <mergeCell ref="E98:H98"/>
    <mergeCell ref="I98:L98"/>
    <mergeCell ref="M98:P98"/>
    <mergeCell ref="Q98:T98"/>
    <mergeCell ref="AP98:AQ99"/>
    <mergeCell ref="U99:X99"/>
    <mergeCell ref="E89:H90"/>
    <mergeCell ref="E91:H92"/>
    <mergeCell ref="E93:H94"/>
    <mergeCell ref="E95:H96"/>
    <mergeCell ref="R91:Y91"/>
    <mergeCell ref="Z91:AG91"/>
    <mergeCell ref="R92:Y92"/>
    <mergeCell ref="Z92:AG92"/>
    <mergeCell ref="E100:H102"/>
    <mergeCell ref="AR100:AU102"/>
    <mergeCell ref="AR98:AU98"/>
    <mergeCell ref="AV98:AY98"/>
    <mergeCell ref="AZ98:BC98"/>
    <mergeCell ref="BD98:BG98"/>
    <mergeCell ref="E99:H99"/>
    <mergeCell ref="I99:L99"/>
    <mergeCell ref="M99:P99"/>
    <mergeCell ref="Q99:T99"/>
    <mergeCell ref="AR99:AU99"/>
    <mergeCell ref="AV99:AY99"/>
    <mergeCell ref="L100:L102"/>
    <mergeCell ref="P100:P102"/>
    <mergeCell ref="T100:T102"/>
    <mergeCell ref="U100:X101"/>
    <mergeCell ref="U98:X98"/>
    <mergeCell ref="Z98:AA98"/>
    <mergeCell ref="AB98:AD98"/>
    <mergeCell ref="AE98:AG98"/>
    <mergeCell ref="H106:H108"/>
    <mergeCell ref="L106:L108"/>
    <mergeCell ref="M106:P108"/>
    <mergeCell ref="AU106:AU108"/>
    <mergeCell ref="AY106:AY108"/>
    <mergeCell ref="AZ106:BC108"/>
    <mergeCell ref="H103:H105"/>
    <mergeCell ref="I103:L105"/>
    <mergeCell ref="AU103:AU105"/>
    <mergeCell ref="AV103:AY105"/>
    <mergeCell ref="P103:P105"/>
    <mergeCell ref="T103:T105"/>
    <mergeCell ref="U103:X104"/>
    <mergeCell ref="C113:D114"/>
    <mergeCell ref="E113:H113"/>
    <mergeCell ref="I113:L113"/>
    <mergeCell ref="M113:P113"/>
    <mergeCell ref="Q113:T113"/>
    <mergeCell ref="AP113:AQ114"/>
    <mergeCell ref="AR113:AU113"/>
    <mergeCell ref="AV113:AY113"/>
    <mergeCell ref="H109:H111"/>
    <mergeCell ref="L109:L111"/>
    <mergeCell ref="P109:P111"/>
    <mergeCell ref="Q109:T111"/>
    <mergeCell ref="AU109:AU111"/>
    <mergeCell ref="AY109:AY111"/>
    <mergeCell ref="AB113:AD113"/>
    <mergeCell ref="H118:H120"/>
    <mergeCell ref="I118:L120"/>
    <mergeCell ref="AU118:AU120"/>
    <mergeCell ref="AV118:AY120"/>
    <mergeCell ref="E115:H117"/>
    <mergeCell ref="AR115:AU117"/>
    <mergeCell ref="AZ113:BC113"/>
    <mergeCell ref="BD113:BG113"/>
    <mergeCell ref="E114:H114"/>
    <mergeCell ref="I114:L114"/>
    <mergeCell ref="M114:P114"/>
    <mergeCell ref="Q114:T114"/>
    <mergeCell ref="AR114:AU114"/>
    <mergeCell ref="AV114:AY114"/>
    <mergeCell ref="AZ114:BC114"/>
    <mergeCell ref="BD114:BG114"/>
    <mergeCell ref="AE113:AG113"/>
    <mergeCell ref="U114:X114"/>
    <mergeCell ref="L115:L117"/>
    <mergeCell ref="P115:P117"/>
    <mergeCell ref="T115:T117"/>
    <mergeCell ref="U115:X116"/>
    <mergeCell ref="U113:X113"/>
    <mergeCell ref="Z113:AA113"/>
    <mergeCell ref="H124:H126"/>
    <mergeCell ref="L124:L126"/>
    <mergeCell ref="P124:P126"/>
    <mergeCell ref="Q124:T126"/>
    <mergeCell ref="AU124:AU126"/>
    <mergeCell ref="AY124:AY126"/>
    <mergeCell ref="BC124:BC126"/>
    <mergeCell ref="BD124:BG126"/>
    <mergeCell ref="H121:H123"/>
    <mergeCell ref="L121:L123"/>
    <mergeCell ref="M121:P123"/>
    <mergeCell ref="AU121:AU123"/>
    <mergeCell ref="AY121:AY123"/>
    <mergeCell ref="T121:T123"/>
    <mergeCell ref="U121:X122"/>
    <mergeCell ref="U124:X125"/>
    <mergeCell ref="E140:H141"/>
    <mergeCell ref="C143:D144"/>
    <mergeCell ref="E143:H143"/>
    <mergeCell ref="I143:L143"/>
    <mergeCell ref="M143:P143"/>
    <mergeCell ref="Q143:T143"/>
    <mergeCell ref="E130:H131"/>
    <mergeCell ref="E132:H133"/>
    <mergeCell ref="E134:H135"/>
    <mergeCell ref="E136:H137"/>
    <mergeCell ref="E138:H139"/>
    <mergeCell ref="AD143:AE143"/>
    <mergeCell ref="AF143:AH143"/>
    <mergeCell ref="AI143:AK143"/>
    <mergeCell ref="R135:Y135"/>
    <mergeCell ref="Z135:AG135"/>
    <mergeCell ref="R136:Y136"/>
    <mergeCell ref="Z136:AG136"/>
    <mergeCell ref="R138:Y138"/>
    <mergeCell ref="Z138:AG138"/>
    <mergeCell ref="R139:Y139"/>
    <mergeCell ref="Z139:AG139"/>
    <mergeCell ref="I148:L150"/>
    <mergeCell ref="Y148:AB149"/>
    <mergeCell ref="AU148:AU150"/>
    <mergeCell ref="BD144:BG144"/>
    <mergeCell ref="BH144:BK144"/>
    <mergeCell ref="E145:H147"/>
    <mergeCell ref="Y145:AB146"/>
    <mergeCell ref="AR145:AU147"/>
    <mergeCell ref="BD143:BG143"/>
    <mergeCell ref="BH143:BK143"/>
    <mergeCell ref="E144:H144"/>
    <mergeCell ref="I144:L144"/>
    <mergeCell ref="M144:P144"/>
    <mergeCell ref="Q144:T144"/>
    <mergeCell ref="U144:X144"/>
    <mergeCell ref="Y144:AB144"/>
    <mergeCell ref="AR144:AU144"/>
    <mergeCell ref="AV144:AY144"/>
    <mergeCell ref="U143:X143"/>
    <mergeCell ref="Y143:AB143"/>
    <mergeCell ref="AP143:AQ144"/>
    <mergeCell ref="AR143:AU143"/>
    <mergeCell ref="AV143:AY143"/>
    <mergeCell ref="AZ143:BC143"/>
    <mergeCell ref="BH154:BK155"/>
    <mergeCell ref="AU151:AU153"/>
    <mergeCell ref="AY151:AY153"/>
    <mergeCell ref="AZ151:BC153"/>
    <mergeCell ref="BH151:BK152"/>
    <mergeCell ref="Q154:T156"/>
    <mergeCell ref="AV148:AY150"/>
    <mergeCell ref="BH148:BK149"/>
    <mergeCell ref="M151:P153"/>
    <mergeCell ref="Y151:AB152"/>
    <mergeCell ref="BC148:BC150"/>
    <mergeCell ref="BG148:BG150"/>
    <mergeCell ref="BG151:BG153"/>
    <mergeCell ref="BD154:BG156"/>
    <mergeCell ref="I166:L168"/>
    <mergeCell ref="M169:P171"/>
    <mergeCell ref="U162:X162"/>
    <mergeCell ref="E163:H165"/>
    <mergeCell ref="C161:D162"/>
    <mergeCell ref="E161:H161"/>
    <mergeCell ref="I161:L161"/>
    <mergeCell ref="M161:P161"/>
    <mergeCell ref="Q161:T161"/>
    <mergeCell ref="U161:X161"/>
    <mergeCell ref="E162:H162"/>
    <mergeCell ref="I162:L162"/>
    <mergeCell ref="M162:P162"/>
    <mergeCell ref="Q162:T162"/>
    <mergeCell ref="L163:L165"/>
    <mergeCell ref="P163:P165"/>
    <mergeCell ref="H166:H168"/>
    <mergeCell ref="P166:P168"/>
    <mergeCell ref="H169:H171"/>
    <mergeCell ref="L169:L171"/>
    <mergeCell ref="E183:H183"/>
    <mergeCell ref="I183:L183"/>
    <mergeCell ref="M183:P183"/>
    <mergeCell ref="Q183:T183"/>
    <mergeCell ref="U183:X183"/>
    <mergeCell ref="Y183:AB183"/>
    <mergeCell ref="C182:D183"/>
    <mergeCell ref="E182:H182"/>
    <mergeCell ref="I182:L182"/>
    <mergeCell ref="M182:P182"/>
    <mergeCell ref="Q182:T182"/>
    <mergeCell ref="U182:X182"/>
    <mergeCell ref="M190:P192"/>
    <mergeCell ref="AQ185:AV186"/>
    <mergeCell ref="H187:H189"/>
    <mergeCell ref="I187:L189"/>
    <mergeCell ref="AQ187:AW188"/>
    <mergeCell ref="L184:L186"/>
    <mergeCell ref="P184:P186"/>
    <mergeCell ref="E184:H186"/>
    <mergeCell ref="T184:T186"/>
    <mergeCell ref="AR191:AX191"/>
    <mergeCell ref="AR192:AX192"/>
    <mergeCell ref="E206:H206"/>
    <mergeCell ref="I206:L206"/>
    <mergeCell ref="M206:P206"/>
    <mergeCell ref="Q206:T206"/>
    <mergeCell ref="U206:X206"/>
    <mergeCell ref="Y206:AB206"/>
    <mergeCell ref="AC206:AF206"/>
    <mergeCell ref="C205:D206"/>
    <mergeCell ref="E205:H205"/>
    <mergeCell ref="I205:L205"/>
    <mergeCell ref="M205:P205"/>
    <mergeCell ref="Q205:T205"/>
    <mergeCell ref="U205:X205"/>
    <mergeCell ref="Y205:AB205"/>
    <mergeCell ref="H210:H212"/>
    <mergeCell ref="I210:L212"/>
    <mergeCell ref="AQ210:AW211"/>
    <mergeCell ref="L207:L209"/>
    <mergeCell ref="P207:P209"/>
    <mergeCell ref="E207:H209"/>
    <mergeCell ref="T207:T209"/>
    <mergeCell ref="X207:X209"/>
    <mergeCell ref="AB207:AB209"/>
    <mergeCell ref="AQ208:AV209"/>
    <mergeCell ref="H216:H218"/>
    <mergeCell ref="L216:L218"/>
    <mergeCell ref="P216:P218"/>
    <mergeCell ref="Q216:T218"/>
    <mergeCell ref="H213:H215"/>
    <mergeCell ref="L213:L215"/>
    <mergeCell ref="M213:P215"/>
    <mergeCell ref="T213:T215"/>
    <mergeCell ref="X213:X215"/>
    <mergeCell ref="H222:H224"/>
    <mergeCell ref="L222:L224"/>
    <mergeCell ref="P222:P224"/>
    <mergeCell ref="T222:T224"/>
    <mergeCell ref="X222:X224"/>
    <mergeCell ref="Y222:AB224"/>
    <mergeCell ref="H219:H221"/>
    <mergeCell ref="L219:L221"/>
    <mergeCell ref="P219:P221"/>
    <mergeCell ref="T219:T221"/>
    <mergeCell ref="U219:X221"/>
    <mergeCell ref="H233:H235"/>
    <mergeCell ref="I233:L235"/>
    <mergeCell ref="C228:D229"/>
    <mergeCell ref="E228:H228"/>
    <mergeCell ref="I228:L228"/>
    <mergeCell ref="M228:P228"/>
    <mergeCell ref="Q228:T228"/>
    <mergeCell ref="E229:H229"/>
    <mergeCell ref="I229:L229"/>
    <mergeCell ref="M229:P229"/>
    <mergeCell ref="Q229:T229"/>
    <mergeCell ref="U228:X228"/>
    <mergeCell ref="Z228:AA228"/>
    <mergeCell ref="AB228:AD228"/>
    <mergeCell ref="AE228:AG228"/>
    <mergeCell ref="U229:X229"/>
    <mergeCell ref="T230:T232"/>
    <mergeCell ref="U230:X231"/>
    <mergeCell ref="T233:T235"/>
    <mergeCell ref="U233:X234"/>
    <mergeCell ref="E255:H256"/>
    <mergeCell ref="C258:D259"/>
    <mergeCell ref="E258:H258"/>
    <mergeCell ref="I258:L258"/>
    <mergeCell ref="M258:P258"/>
    <mergeCell ref="Q258:T258"/>
    <mergeCell ref="E245:H246"/>
    <mergeCell ref="E247:H248"/>
    <mergeCell ref="E249:H250"/>
    <mergeCell ref="E251:H252"/>
    <mergeCell ref="E253:H254"/>
    <mergeCell ref="BH258:BK258"/>
    <mergeCell ref="Z250:AG250"/>
    <mergeCell ref="R251:Y251"/>
    <mergeCell ref="Z251:AG251"/>
    <mergeCell ref="R253:Y253"/>
    <mergeCell ref="H263:H265"/>
    <mergeCell ref="I263:L265"/>
    <mergeCell ref="AU263:AU265"/>
    <mergeCell ref="AV263:AY265"/>
    <mergeCell ref="BC263:BC265"/>
    <mergeCell ref="AV259:AY259"/>
    <mergeCell ref="AZ259:BC259"/>
    <mergeCell ref="BD259:BG259"/>
    <mergeCell ref="E260:H262"/>
    <mergeCell ref="AR260:AU262"/>
    <mergeCell ref="AP258:AQ259"/>
    <mergeCell ref="AR258:AU258"/>
    <mergeCell ref="AV258:AY258"/>
    <mergeCell ref="AZ258:BC258"/>
    <mergeCell ref="BD258:BG258"/>
    <mergeCell ref="E259:H259"/>
    <mergeCell ref="I259:L259"/>
    <mergeCell ref="M259:P259"/>
    <mergeCell ref="Q259:T259"/>
    <mergeCell ref="AR259:AU259"/>
    <mergeCell ref="L260:L262"/>
    <mergeCell ref="P260:P262"/>
    <mergeCell ref="T260:T262"/>
    <mergeCell ref="E274:H274"/>
    <mergeCell ref="I274:L274"/>
    <mergeCell ref="M274:P274"/>
    <mergeCell ref="Q274:T274"/>
    <mergeCell ref="AZ266:BC268"/>
    <mergeCell ref="H269:H271"/>
    <mergeCell ref="L269:L271"/>
    <mergeCell ref="P269:P271"/>
    <mergeCell ref="Q269:T271"/>
    <mergeCell ref="AU269:AU271"/>
    <mergeCell ref="AY269:AY271"/>
    <mergeCell ref="BC269:BC271"/>
    <mergeCell ref="H266:H268"/>
    <mergeCell ref="L266:L268"/>
    <mergeCell ref="M266:P268"/>
    <mergeCell ref="AU266:AU268"/>
    <mergeCell ref="AY266:AY268"/>
    <mergeCell ref="T266:T268"/>
    <mergeCell ref="U266:X267"/>
    <mergeCell ref="Q273:T273"/>
    <mergeCell ref="C290:G291"/>
    <mergeCell ref="AD35:AE35"/>
    <mergeCell ref="AF35:AH35"/>
    <mergeCell ref="AI35:AK35"/>
    <mergeCell ref="L37:L39"/>
    <mergeCell ref="P37:P39"/>
    <mergeCell ref="T37:T39"/>
    <mergeCell ref="X37:X39"/>
    <mergeCell ref="H40:H42"/>
    <mergeCell ref="H281:H283"/>
    <mergeCell ref="L281:L283"/>
    <mergeCell ref="M281:P283"/>
    <mergeCell ref="H284:H286"/>
    <mergeCell ref="L284:L286"/>
    <mergeCell ref="P284:P286"/>
    <mergeCell ref="Q284:T286"/>
    <mergeCell ref="T281:T283"/>
    <mergeCell ref="E275:H277"/>
    <mergeCell ref="H278:H280"/>
    <mergeCell ref="I278:L280"/>
    <mergeCell ref="C273:D274"/>
    <mergeCell ref="E273:H273"/>
    <mergeCell ref="I273:L273"/>
    <mergeCell ref="M273:P273"/>
    <mergeCell ref="H46:H48"/>
    <mergeCell ref="L46:L48"/>
    <mergeCell ref="P46:P48"/>
    <mergeCell ref="X46:X48"/>
    <mergeCell ref="H49:H51"/>
    <mergeCell ref="L49:L51"/>
    <mergeCell ref="P49:P51"/>
    <mergeCell ref="T49:T51"/>
    <mergeCell ref="P40:P42"/>
    <mergeCell ref="T40:T42"/>
    <mergeCell ref="X40:X42"/>
    <mergeCell ref="H43:H45"/>
    <mergeCell ref="L43:L45"/>
    <mergeCell ref="T43:T45"/>
    <mergeCell ref="X43:X45"/>
    <mergeCell ref="Q46:T48"/>
    <mergeCell ref="M43:P45"/>
    <mergeCell ref="I40:L42"/>
    <mergeCell ref="BL35:BO35"/>
    <mergeCell ref="BQ35:BR35"/>
    <mergeCell ref="BS35:BU35"/>
    <mergeCell ref="BV35:BX35"/>
    <mergeCell ref="BL36:BO36"/>
    <mergeCell ref="AY37:AY39"/>
    <mergeCell ref="BC37:BC39"/>
    <mergeCell ref="BG37:BG39"/>
    <mergeCell ref="BK37:BK39"/>
    <mergeCell ref="BL37:BO38"/>
    <mergeCell ref="BH36:BK36"/>
    <mergeCell ref="BK46:BK48"/>
    <mergeCell ref="BL46:BO47"/>
    <mergeCell ref="AU49:AU51"/>
    <mergeCell ref="AY49:AY51"/>
    <mergeCell ref="BC49:BC51"/>
    <mergeCell ref="BG49:BG51"/>
    <mergeCell ref="BL49:BO50"/>
    <mergeCell ref="AU40:AU42"/>
    <mergeCell ref="BC40:BC42"/>
    <mergeCell ref="BG40:BG42"/>
    <mergeCell ref="BK40:BK42"/>
    <mergeCell ref="BL40:BO41"/>
    <mergeCell ref="AU43:AU45"/>
    <mergeCell ref="AY43:AY45"/>
    <mergeCell ref="BG43:BG45"/>
    <mergeCell ref="BK43:BK45"/>
    <mergeCell ref="BL43:BO44"/>
    <mergeCell ref="BD46:BG48"/>
    <mergeCell ref="AZ43:BC45"/>
    <mergeCell ref="AV40:AY42"/>
    <mergeCell ref="AU46:AU48"/>
    <mergeCell ref="AY46:AY48"/>
    <mergeCell ref="BC46:BC48"/>
    <mergeCell ref="Y46:AB47"/>
    <mergeCell ref="Y43:AB44"/>
    <mergeCell ref="Y40:AB41"/>
    <mergeCell ref="L66:L68"/>
    <mergeCell ref="P66:P68"/>
    <mergeCell ref="T66:T68"/>
    <mergeCell ref="U66:X67"/>
    <mergeCell ref="P69:P71"/>
    <mergeCell ref="T69:T71"/>
    <mergeCell ref="U69:X70"/>
    <mergeCell ref="P59:W59"/>
    <mergeCell ref="X59:AE59"/>
    <mergeCell ref="P61:W61"/>
    <mergeCell ref="X61:AE61"/>
    <mergeCell ref="P62:W62"/>
    <mergeCell ref="X62:AE62"/>
    <mergeCell ref="BH72:BK73"/>
    <mergeCell ref="BH75:BK76"/>
    <mergeCell ref="R88:Y88"/>
    <mergeCell ref="Z88:AG88"/>
    <mergeCell ref="R89:Y89"/>
    <mergeCell ref="Z89:AG89"/>
    <mergeCell ref="BR64:BT64"/>
    <mergeCell ref="BH65:BK65"/>
    <mergeCell ref="AY66:AY68"/>
    <mergeCell ref="BC66:BC68"/>
    <mergeCell ref="BG66:BG68"/>
    <mergeCell ref="BH66:BK67"/>
    <mergeCell ref="T72:T74"/>
    <mergeCell ref="U72:X73"/>
    <mergeCell ref="U75:X76"/>
    <mergeCell ref="BH64:BK64"/>
    <mergeCell ref="BM64:BN64"/>
    <mergeCell ref="BO64:BQ64"/>
    <mergeCell ref="BC69:BC71"/>
    <mergeCell ref="BG69:BG71"/>
    <mergeCell ref="BH69:BK70"/>
    <mergeCell ref="BG72:BG74"/>
    <mergeCell ref="U65:X65"/>
    <mergeCell ref="BC75:BC77"/>
    <mergeCell ref="P118:P120"/>
    <mergeCell ref="T118:T120"/>
    <mergeCell ref="U118:X119"/>
    <mergeCell ref="T106:T108"/>
    <mergeCell ref="U106:X107"/>
    <mergeCell ref="U109:X110"/>
    <mergeCell ref="BC109:BC111"/>
    <mergeCell ref="BD109:BG111"/>
    <mergeCell ref="AZ99:BC99"/>
    <mergeCell ref="BD99:BG99"/>
    <mergeCell ref="BC103:BC105"/>
    <mergeCell ref="BG103:BG105"/>
    <mergeCell ref="BG106:BG108"/>
    <mergeCell ref="BO98:BQ98"/>
    <mergeCell ref="BH113:BK113"/>
    <mergeCell ref="BM113:BN113"/>
    <mergeCell ref="BO113:BQ113"/>
    <mergeCell ref="BR113:BT113"/>
    <mergeCell ref="BH114:BK114"/>
    <mergeCell ref="AY115:AY117"/>
    <mergeCell ref="BC115:BC117"/>
    <mergeCell ref="BG115:BG117"/>
    <mergeCell ref="BH115:BK116"/>
    <mergeCell ref="BR98:BT98"/>
    <mergeCell ref="BH99:BK99"/>
    <mergeCell ref="AY100:AY102"/>
    <mergeCell ref="BC100:BC102"/>
    <mergeCell ref="BG100:BG102"/>
    <mergeCell ref="BH100:BK101"/>
    <mergeCell ref="BH103:BK104"/>
    <mergeCell ref="BH106:BK107"/>
    <mergeCell ref="BH109:BK110"/>
    <mergeCell ref="BH98:BK98"/>
    <mergeCell ref="BM98:BN98"/>
    <mergeCell ref="BM143:BN143"/>
    <mergeCell ref="BO143:BQ143"/>
    <mergeCell ref="BR143:BT143"/>
    <mergeCell ref="AY145:AY147"/>
    <mergeCell ref="BC145:BC147"/>
    <mergeCell ref="BG145:BG147"/>
    <mergeCell ref="BC118:BC120"/>
    <mergeCell ref="BG118:BG120"/>
    <mergeCell ref="BH118:BK119"/>
    <mergeCell ref="BG121:BG123"/>
    <mergeCell ref="BH121:BK122"/>
    <mergeCell ref="BH124:BK125"/>
    <mergeCell ref="BH145:BK146"/>
    <mergeCell ref="AZ144:BC144"/>
    <mergeCell ref="AZ121:BC123"/>
    <mergeCell ref="Y182:AB182"/>
    <mergeCell ref="U157:X159"/>
    <mergeCell ref="Y157:AB158"/>
    <mergeCell ref="Y154:AB155"/>
    <mergeCell ref="AU154:AU156"/>
    <mergeCell ref="AY154:AY156"/>
    <mergeCell ref="BC154:BC156"/>
    <mergeCell ref="AC182:AF182"/>
    <mergeCell ref="Y161:AB161"/>
    <mergeCell ref="AD161:AE161"/>
    <mergeCell ref="AF161:AH161"/>
    <mergeCell ref="AI161:AK161"/>
    <mergeCell ref="U175:X177"/>
    <mergeCell ref="X199:X201"/>
    <mergeCell ref="Y199:AB201"/>
    <mergeCell ref="U196:X198"/>
    <mergeCell ref="AB196:AB198"/>
    <mergeCell ref="AR194:AX194"/>
    <mergeCell ref="AR195:AX195"/>
    <mergeCell ref="X193:X195"/>
    <mergeCell ref="AB193:AB195"/>
    <mergeCell ref="AC193:AF194"/>
    <mergeCell ref="BM258:BN258"/>
    <mergeCell ref="BO258:BQ258"/>
    <mergeCell ref="BR258:BT258"/>
    <mergeCell ref="BH259:BK259"/>
    <mergeCell ref="AY260:AY262"/>
    <mergeCell ref="BC260:BC262"/>
    <mergeCell ref="BG260:BG262"/>
    <mergeCell ref="BH260:BK261"/>
    <mergeCell ref="P278:P280"/>
    <mergeCell ref="T278:T280"/>
    <mergeCell ref="U278:X279"/>
    <mergeCell ref="BG263:BG265"/>
    <mergeCell ref="BH263:BK264"/>
    <mergeCell ref="BG266:BG268"/>
    <mergeCell ref="BH266:BK267"/>
    <mergeCell ref="BH269:BK270"/>
    <mergeCell ref="U273:X273"/>
    <mergeCell ref="Z273:AA273"/>
    <mergeCell ref="AB273:AD273"/>
    <mergeCell ref="AE273:AG273"/>
    <mergeCell ref="U269:X270"/>
    <mergeCell ref="P263:P265"/>
    <mergeCell ref="T263:T265"/>
    <mergeCell ref="U263:X264"/>
    <mergeCell ref="BD269:BG271"/>
    <mergeCell ref="AH182:AI182"/>
    <mergeCell ref="AJ182:AL182"/>
    <mergeCell ref="AM182:AO182"/>
    <mergeCell ref="AC183:AF183"/>
    <mergeCell ref="X184:X186"/>
    <mergeCell ref="AB184:AB186"/>
    <mergeCell ref="AC184:AF185"/>
    <mergeCell ref="U274:X274"/>
    <mergeCell ref="U259:X259"/>
    <mergeCell ref="U260:X261"/>
    <mergeCell ref="U236:X237"/>
    <mergeCell ref="U239:X240"/>
    <mergeCell ref="U258:X258"/>
    <mergeCell ref="Z258:AA258"/>
    <mergeCell ref="AB258:AD258"/>
    <mergeCell ref="AE258:AG258"/>
    <mergeCell ref="R250:Y250"/>
    <mergeCell ref="AB187:AB189"/>
    <mergeCell ref="AC187:AF188"/>
    <mergeCell ref="T190:T192"/>
    <mergeCell ref="X190:X192"/>
    <mergeCell ref="AB190:AB192"/>
    <mergeCell ref="AC190:AF191"/>
    <mergeCell ref="AC213:AF214"/>
    <mergeCell ref="X216:X218"/>
    <mergeCell ref="AB216:AB218"/>
    <mergeCell ref="AC216:AF217"/>
    <mergeCell ref="AB219:AB221"/>
    <mergeCell ref="AC219:AF220"/>
    <mergeCell ref="AC207:AF208"/>
    <mergeCell ref="T210:T212"/>
    <mergeCell ref="Y162:AB162"/>
    <mergeCell ref="T163:T165"/>
    <mergeCell ref="X163:X165"/>
    <mergeCell ref="Y163:AB164"/>
    <mergeCell ref="T166:T168"/>
    <mergeCell ref="X166:X168"/>
    <mergeCell ref="Y166:AB167"/>
    <mergeCell ref="T169:T171"/>
    <mergeCell ref="X169:X171"/>
    <mergeCell ref="Y169:AB170"/>
    <mergeCell ref="Q172:T174"/>
    <mergeCell ref="T199:T201"/>
    <mergeCell ref="T196:T198"/>
    <mergeCell ref="Q193:T195"/>
    <mergeCell ref="L145:L147"/>
    <mergeCell ref="P145:P147"/>
    <mergeCell ref="T145:T147"/>
    <mergeCell ref="X145:X147"/>
    <mergeCell ref="H148:H150"/>
    <mergeCell ref="P148:P150"/>
    <mergeCell ref="T148:T150"/>
    <mergeCell ref="X148:X150"/>
    <mergeCell ref="P210:P212"/>
    <mergeCell ref="X210:X212"/>
    <mergeCell ref="P187:P189"/>
    <mergeCell ref="T187:T189"/>
    <mergeCell ref="X187:X189"/>
    <mergeCell ref="L230:L232"/>
    <mergeCell ref="P230:P232"/>
    <mergeCell ref="P233:P235"/>
    <mergeCell ref="H236:H238"/>
    <mergeCell ref="L236:L238"/>
    <mergeCell ref="M236:P238"/>
    <mergeCell ref="H239:H241"/>
    <mergeCell ref="L239:L241"/>
    <mergeCell ref="P239:P241"/>
    <mergeCell ref="E230:H232"/>
    <mergeCell ref="AM205:AO205"/>
    <mergeCell ref="H151:H153"/>
    <mergeCell ref="L151:L153"/>
    <mergeCell ref="T151:T153"/>
    <mergeCell ref="X151:X153"/>
    <mergeCell ref="H154:H156"/>
    <mergeCell ref="L154:L156"/>
    <mergeCell ref="P154:P156"/>
    <mergeCell ref="X154:X156"/>
    <mergeCell ref="H157:H159"/>
    <mergeCell ref="L157:L159"/>
    <mergeCell ref="P157:P159"/>
    <mergeCell ref="T157:T159"/>
    <mergeCell ref="H199:H201"/>
    <mergeCell ref="L199:L201"/>
    <mergeCell ref="P199:P201"/>
    <mergeCell ref="H196:H198"/>
    <mergeCell ref="L196:L198"/>
    <mergeCell ref="P196:P198"/>
    <mergeCell ref="H193:H195"/>
    <mergeCell ref="L193:L195"/>
    <mergeCell ref="P193:P195"/>
    <mergeCell ref="H190:H192"/>
    <mergeCell ref="L190:L192"/>
    <mergeCell ref="AT12:BH12"/>
    <mergeCell ref="AP277:BX278"/>
    <mergeCell ref="AP279:BX280"/>
    <mergeCell ref="H172:H174"/>
    <mergeCell ref="L172:L174"/>
    <mergeCell ref="P172:P174"/>
    <mergeCell ref="X172:X174"/>
    <mergeCell ref="Y172:AB173"/>
    <mergeCell ref="H175:H177"/>
    <mergeCell ref="L175:L177"/>
    <mergeCell ref="P175:P177"/>
    <mergeCell ref="T175:T177"/>
    <mergeCell ref="Y175:AB176"/>
    <mergeCell ref="Z253:AG253"/>
    <mergeCell ref="R254:Y254"/>
    <mergeCell ref="Z254:AG254"/>
    <mergeCell ref="AB210:AB212"/>
    <mergeCell ref="AC210:AF211"/>
    <mergeCell ref="AC196:AF197"/>
    <mergeCell ref="AC199:AF200"/>
    <mergeCell ref="AC205:AF205"/>
    <mergeCell ref="AH205:AI205"/>
    <mergeCell ref="AJ205:AL205"/>
  </mergeCells>
  <phoneticPr fontId="2"/>
  <printOptions horizontalCentered="1" verticalCentered="1"/>
  <pageMargins left="0" right="0" top="0" bottom="0" header="0.51181102362204722" footer="0.51181102362204722"/>
  <pageSetup paperSize="9" scale="60" fitToHeight="3" orientation="portrait" verticalDpi="300" r:id="rId1"/>
  <headerFooter alignWithMargins="0"/>
  <rowBreaks count="2" manualBreakCount="2">
    <brk id="79" max="66" man="1"/>
    <brk id="203" max="66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size="2" baseType="lpstr">
      <vt:lpstr>結果</vt:lpstr>
      <vt:lpstr>結果!Print_Area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三島オープンバドミントン大会</dc:title>
  <dc:creator>高橋  良計</dc:creator>
  <cp:lastModifiedBy>y-imai</cp:lastModifiedBy>
  <cp:lastPrinted>2019-02-03T14:03:27Z</cp:lastPrinted>
  <dcterms:created xsi:type="dcterms:W3CDTF">2003-02-27T14:44:25Z</dcterms:created>
  <dcterms:modified xsi:type="dcterms:W3CDTF">2019-02-03T14:07:31Z</dcterms:modified>
</cp:coreProperties>
</file>